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b8a793f4df4f10d/ØKS/Programmer/"/>
    </mc:Choice>
  </mc:AlternateContent>
  <xr:revisionPtr revIDLastSave="100" documentId="8_{20FFF8A2-0C6C-4084-9F7B-BAB8EAFF881C}" xr6:coauthVersionLast="47" xr6:coauthVersionMax="47" xr10:uidLastSave="{42AF4FEA-C8F2-4C8C-AB64-E2653AC82A54}"/>
  <bookViews>
    <workbookView xWindow="7845" yWindow="0" windowWidth="21060" windowHeight="15585" activeTab="3" xr2:uid="{00000000-000D-0000-FFFF-FFFF00000000}"/>
  </bookViews>
  <sheets>
    <sheet name="Startliste" sheetId="2" r:id="rId1"/>
    <sheet name="Beregningsark" sheetId="1" r:id="rId2"/>
    <sheet name="Resultat" sheetId="3" r:id="rId3"/>
    <sheet name="Tid rute udregning" sheetId="4" r:id="rId4"/>
  </sheets>
  <definedNames>
    <definedName name="_xlnm.Print_Area" localSheetId="2">Resultat!$A$1:$L$33</definedName>
    <definedName name="_xlnm.Print_Area" localSheetId="0">Startliste!$A$1:$M$31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0" i="4" s="1"/>
  <c r="E9" i="4"/>
  <c r="E8" i="4" s="1"/>
  <c r="F9" i="4"/>
  <c r="F8" i="4" s="1"/>
  <c r="G9" i="4"/>
  <c r="G8" i="4" s="1"/>
  <c r="H9" i="4"/>
  <c r="H10" i="4" s="1"/>
  <c r="D8" i="4" l="1"/>
  <c r="G10" i="4"/>
  <c r="F10" i="4"/>
  <c r="E10" i="4"/>
  <c r="H8" i="4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H7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8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A33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6" i="3"/>
  <c r="A7" i="3"/>
  <c r="C1" i="3"/>
  <c r="B8" i="1"/>
  <c r="B9" i="1"/>
  <c r="B9" i="3" s="1"/>
  <c r="B10" i="1"/>
  <c r="B10" i="3" s="1"/>
  <c r="B11" i="1"/>
  <c r="B11" i="3" s="1"/>
  <c r="B12" i="1"/>
  <c r="B12" i="3" s="1"/>
  <c r="B13" i="1"/>
  <c r="B13" i="3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7" i="1"/>
  <c r="B7" i="3" s="1"/>
  <c r="B6" i="1"/>
  <c r="B6" i="3" s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7" i="1"/>
  <c r="A6" i="1"/>
  <c r="AB31" i="1"/>
  <c r="AB32" i="1"/>
  <c r="AB33" i="1"/>
  <c r="AB10" i="1"/>
  <c r="H10" i="3" s="1"/>
  <c r="AB11" i="1"/>
  <c r="H11" i="3" s="1"/>
  <c r="AB12" i="1"/>
  <c r="H12" i="3" s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7" i="1"/>
  <c r="AB8" i="1"/>
  <c r="H8" i="3" s="1"/>
  <c r="AB9" i="1"/>
  <c r="H9" i="3" s="1"/>
  <c r="AB6" i="1"/>
  <c r="H6" i="3" s="1"/>
  <c r="X6" i="1"/>
  <c r="G6" i="3" s="1"/>
  <c r="AC6" i="1" l="1"/>
  <c r="I6" i="3" s="1"/>
  <c r="E6" i="1"/>
  <c r="G6" i="1" s="1"/>
  <c r="C6" i="3" s="1"/>
  <c r="X7" i="1" l="1"/>
  <c r="G7" i="3" s="1"/>
  <c r="X8" i="1"/>
  <c r="X9" i="1"/>
  <c r="G9" i="3" s="1"/>
  <c r="X10" i="1"/>
  <c r="G10" i="3" s="1"/>
  <c r="X11" i="1"/>
  <c r="X12" i="1"/>
  <c r="X13" i="1"/>
  <c r="AC13" i="1" s="1"/>
  <c r="I13" i="3" s="1"/>
  <c r="X14" i="1"/>
  <c r="AC14" i="1" s="1"/>
  <c r="X15" i="1"/>
  <c r="AC15" i="1" s="1"/>
  <c r="X16" i="1"/>
  <c r="AC16" i="1" s="1"/>
  <c r="X17" i="1"/>
  <c r="AC17" i="1" s="1"/>
  <c r="X18" i="1"/>
  <c r="AC18" i="1" s="1"/>
  <c r="X19" i="1"/>
  <c r="AC19" i="1" s="1"/>
  <c r="X20" i="1"/>
  <c r="AC20" i="1" s="1"/>
  <c r="X21" i="1"/>
  <c r="AC21" i="1" s="1"/>
  <c r="X22" i="1"/>
  <c r="AC22" i="1" s="1"/>
  <c r="X23" i="1"/>
  <c r="AC23" i="1" s="1"/>
  <c r="X24" i="1"/>
  <c r="AC24" i="1" s="1"/>
  <c r="X25" i="1"/>
  <c r="AC25" i="1" s="1"/>
  <c r="X26" i="1"/>
  <c r="AC26" i="1" s="1"/>
  <c r="X27" i="1"/>
  <c r="AC27" i="1" s="1"/>
  <c r="X28" i="1"/>
  <c r="AC28" i="1" s="1"/>
  <c r="X29" i="1"/>
  <c r="AC29" i="1" s="1"/>
  <c r="X30" i="1"/>
  <c r="AC30" i="1" s="1"/>
  <c r="X31" i="1"/>
  <c r="AC31" i="1" s="1"/>
  <c r="X32" i="1"/>
  <c r="AC32" i="1" s="1"/>
  <c r="X33" i="1"/>
  <c r="AC33" i="1" s="1"/>
  <c r="R7" i="1"/>
  <c r="E7" i="3" s="1"/>
  <c r="R8" i="1"/>
  <c r="E8" i="3" s="1"/>
  <c r="R9" i="1"/>
  <c r="E9" i="3" s="1"/>
  <c r="R10" i="1"/>
  <c r="E10" i="3" s="1"/>
  <c r="R11" i="1"/>
  <c r="E11" i="3" s="1"/>
  <c r="R12" i="1"/>
  <c r="E12" i="3" s="1"/>
  <c r="R13" i="1"/>
  <c r="E13" i="3" s="1"/>
  <c r="R14" i="1"/>
  <c r="E14" i="3" s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6" i="1"/>
  <c r="AH33" i="1"/>
  <c r="E33" i="1"/>
  <c r="G33" i="1" s="1"/>
  <c r="AH32" i="1"/>
  <c r="E32" i="1"/>
  <c r="G32" i="1" s="1"/>
  <c r="AH31" i="1"/>
  <c r="E31" i="1"/>
  <c r="G31" i="1" s="1"/>
  <c r="AH30" i="1"/>
  <c r="E30" i="1"/>
  <c r="G30" i="1" s="1"/>
  <c r="AH29" i="1"/>
  <c r="E29" i="1"/>
  <c r="G29" i="1" s="1"/>
  <c r="AH28" i="1"/>
  <c r="E28" i="1"/>
  <c r="G28" i="1" s="1"/>
  <c r="AH27" i="1"/>
  <c r="E27" i="1"/>
  <c r="G27" i="1" s="1"/>
  <c r="AH26" i="1"/>
  <c r="E26" i="1"/>
  <c r="G26" i="1" s="1"/>
  <c r="AH25" i="1"/>
  <c r="E25" i="1"/>
  <c r="G25" i="1" s="1"/>
  <c r="AH24" i="1"/>
  <c r="E24" i="1"/>
  <c r="G24" i="1" s="1"/>
  <c r="AH23" i="1"/>
  <c r="E23" i="1"/>
  <c r="G23" i="1" s="1"/>
  <c r="AC12" i="1" l="1"/>
  <c r="I12" i="3" s="1"/>
  <c r="G12" i="3"/>
  <c r="AC11" i="1"/>
  <c r="I11" i="3" s="1"/>
  <c r="G11" i="3"/>
  <c r="AC8" i="1"/>
  <c r="I8" i="3" s="1"/>
  <c r="G8" i="3"/>
  <c r="AF6" i="1"/>
  <c r="K6" i="3" s="1"/>
  <c r="E6" i="3"/>
  <c r="AF32" i="1"/>
  <c r="AF25" i="1"/>
  <c r="AF29" i="1"/>
  <c r="AF33" i="1"/>
  <c r="AC10" i="1"/>
  <c r="I10" i="3" s="1"/>
  <c r="AF28" i="1"/>
  <c r="AF26" i="1"/>
  <c r="AC9" i="1"/>
  <c r="I9" i="3" s="1"/>
  <c r="AF30" i="1"/>
  <c r="AF24" i="1"/>
  <c r="AF23" i="1"/>
  <c r="AF27" i="1"/>
  <c r="AF31" i="1"/>
  <c r="AC7" i="1"/>
  <c r="I7" i="3" s="1"/>
  <c r="AH22" i="1"/>
  <c r="E22" i="1"/>
  <c r="G22" i="1" s="1"/>
  <c r="AF22" i="1" s="1"/>
  <c r="AH21" i="1"/>
  <c r="E21" i="1"/>
  <c r="G21" i="1" s="1"/>
  <c r="AF21" i="1" s="1"/>
  <c r="AH20" i="1"/>
  <c r="E20" i="1"/>
  <c r="G20" i="1" s="1"/>
  <c r="AF20" i="1" s="1"/>
  <c r="AH19" i="1"/>
  <c r="E19" i="1"/>
  <c r="G19" i="1" s="1"/>
  <c r="AF19" i="1" s="1"/>
  <c r="AH18" i="1"/>
  <c r="E18" i="1"/>
  <c r="G18" i="1" s="1"/>
  <c r="AF18" i="1" s="1"/>
  <c r="AH17" i="1"/>
  <c r="E17" i="1"/>
  <c r="G17" i="1" s="1"/>
  <c r="AF17" i="1" s="1"/>
  <c r="AH16" i="1"/>
  <c r="E16" i="1"/>
  <c r="G16" i="1" s="1"/>
  <c r="AF16" i="1" s="1"/>
  <c r="AH15" i="1"/>
  <c r="E15" i="1"/>
  <c r="G15" i="1" s="1"/>
  <c r="AF15" i="1" s="1"/>
  <c r="AH14" i="1"/>
  <c r="E14" i="1"/>
  <c r="G14" i="1" s="1"/>
  <c r="AF14" i="1" s="1"/>
  <c r="K14" i="3" s="1"/>
  <c r="AH13" i="1"/>
  <c r="E13" i="1"/>
  <c r="G13" i="1" s="1"/>
  <c r="AH12" i="1"/>
  <c r="E12" i="1"/>
  <c r="G12" i="1" s="1"/>
  <c r="AH11" i="1"/>
  <c r="E11" i="1"/>
  <c r="G11" i="1" s="1"/>
  <c r="AH10" i="1"/>
  <c r="E10" i="1"/>
  <c r="G10" i="1" s="1"/>
  <c r="AH9" i="1"/>
  <c r="E9" i="1"/>
  <c r="G9" i="1" s="1"/>
  <c r="C9" i="3" s="1"/>
  <c r="AH8" i="1"/>
  <c r="E8" i="1"/>
  <c r="G8" i="1" s="1"/>
  <c r="AH7" i="1"/>
  <c r="E7" i="1"/>
  <c r="G7" i="1" s="1"/>
  <c r="AH6" i="1"/>
  <c r="AF8" i="1" l="1"/>
  <c r="K8" i="3" s="1"/>
  <c r="C8" i="3"/>
  <c r="AF7" i="1"/>
  <c r="K7" i="3" s="1"/>
  <c r="C7" i="3"/>
  <c r="AF10" i="1"/>
  <c r="K10" i="3" s="1"/>
  <c r="C10" i="3"/>
  <c r="AF11" i="1"/>
  <c r="K11" i="3" s="1"/>
  <c r="C11" i="3"/>
  <c r="AF12" i="1"/>
  <c r="K12" i="3" s="1"/>
  <c r="C12" i="3"/>
  <c r="AF13" i="1"/>
  <c r="K13" i="3" s="1"/>
  <c r="C13" i="3"/>
  <c r="AF9" i="1"/>
  <c r="K9" i="3" s="1"/>
</calcChain>
</file>

<file path=xl/sharedStrings.xml><?xml version="1.0" encoding="utf-8"?>
<sst xmlns="http://schemas.openxmlformats.org/spreadsheetml/2006/main" count="80" uniqueCount="60">
  <si>
    <t>A: Præsentation</t>
  </si>
  <si>
    <t>B: Rute</t>
  </si>
  <si>
    <t>C: Keglekørsel</t>
  </si>
  <si>
    <t>A+B+C</t>
  </si>
  <si>
    <t>navn</t>
  </si>
  <si>
    <t xml:space="preserve"> evt. 
Straf-
point</t>
  </si>
  <si>
    <t>Gennem-
snit
point</t>
  </si>
  <si>
    <t>Start 
nr.</t>
  </si>
  <si>
    <t>resultat
straf-
point</t>
  </si>
  <si>
    <t>place-
ring</t>
  </si>
  <si>
    <t>Tid
straf-
point</t>
  </si>
  <si>
    <t>Bolde
straf-
point</t>
  </si>
  <si>
    <t>Andre 
straf-
point</t>
  </si>
  <si>
    <t>Samlet 
resultat
strafpoint</t>
  </si>
  <si>
    <t>Dommer
 1
point</t>
  </si>
  <si>
    <t>Dommer
 2
point</t>
  </si>
  <si>
    <t>prøve
 1</t>
  </si>
  <si>
    <t>prøve
 2</t>
  </si>
  <si>
    <t>prøve
 3</t>
  </si>
  <si>
    <t>prøve
 4</t>
  </si>
  <si>
    <t>prøve
 5</t>
  </si>
  <si>
    <t>prøve
 6</t>
  </si>
  <si>
    <t>prøve
 7</t>
  </si>
  <si>
    <t>1. Gennemkørsel</t>
  </si>
  <si>
    <t>2. Gennemkørsel</t>
  </si>
  <si>
    <t>Bedste Strafpoint</t>
  </si>
  <si>
    <t>Start nr.</t>
  </si>
  <si>
    <t>Kusk</t>
  </si>
  <si>
    <t>Selskab</t>
  </si>
  <si>
    <t>Race</t>
  </si>
  <si>
    <t>Spand</t>
  </si>
  <si>
    <t>Vogn</t>
  </si>
  <si>
    <t>Antal på vogn</t>
  </si>
  <si>
    <t>Udvendig sporvidde</t>
  </si>
  <si>
    <t>Afstand hjulbånd</t>
  </si>
  <si>
    <t>Hastighed</t>
  </si>
  <si>
    <t>Starttid Disciplin A</t>
  </si>
  <si>
    <t>Starttid Disciplin C</t>
  </si>
  <si>
    <t>Idealtid Disciplin C</t>
  </si>
  <si>
    <t>Idealtid disciplin C 200 m/min = 2 min. 49 sek.</t>
  </si>
  <si>
    <t>Idealtid disciplin C 180 m/min = 3 min. 8 sek.</t>
  </si>
  <si>
    <t xml:space="preserve">Traditionel Kørsel - </t>
  </si>
  <si>
    <t>Må kun skrives i de grønne felter!</t>
  </si>
  <si>
    <t>Resultat</t>
  </si>
  <si>
    <t>Strafpoint</t>
  </si>
  <si>
    <t>Placering</t>
  </si>
  <si>
    <t>A: Præsentattion</t>
  </si>
  <si>
    <t>Samlet</t>
  </si>
  <si>
    <t>1. Gennemkørsel Stafpoint</t>
  </si>
  <si>
    <t>2. Gennemkørsel Strafpoint</t>
  </si>
  <si>
    <t>Bedste runde Strafpoint</t>
  </si>
  <si>
    <t>Min. tid</t>
  </si>
  <si>
    <t>Maks. tid</t>
  </si>
  <si>
    <t>Tid</t>
  </si>
  <si>
    <t>Tiden er opgivet i t:min:sek</t>
  </si>
  <si>
    <t>Standard hatigheder [km/t]</t>
  </si>
  <si>
    <t>Anden hastighed man ønsker at beregne [km/t]</t>
  </si>
  <si>
    <t>km</t>
  </si>
  <si>
    <t>Antal km:</t>
  </si>
  <si>
    <t xml:space="preserve">Ved at indtaste antal km, i den grønne boks, kan i udregne den præcise tid for ruten. I kan også  indtast en anden hastighed, i den grønne boks i tabellen.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</si>
</sst>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1" xfId="0" applyFont="1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 applyAlignment="1">
      <alignment wrapText="1"/>
    </xf>
    <xf numFmtId="0" fontId="1" fillId="0" borderId="7" xfId="0" applyFont="1" applyBorder="1"/>
    <xf numFmtId="0" fontId="0" fillId="0" borderId="8" xfId="0" applyBorder="1" applyAlignment="1">
      <alignment wrapText="1"/>
    </xf>
    <xf numFmtId="0" fontId="1" fillId="0" borderId="9" xfId="0" applyFont="1" applyBorder="1"/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8" xfId="1" applyBorder="1"/>
    <xf numFmtId="0" fontId="3" fillId="3" borderId="3" xfId="1" applyBorder="1"/>
    <xf numFmtId="0" fontId="3" fillId="3" borderId="10" xfId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20" fontId="5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3" borderId="12" xfId="1" applyBorder="1" applyAlignment="1">
      <alignment horizontal="center" vertical="center"/>
    </xf>
    <xf numFmtId="0" fontId="3" fillId="3" borderId="3" xfId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/>
    <xf numFmtId="0" fontId="0" fillId="0" borderId="3" xfId="0" applyBorder="1" applyAlignment="1">
      <alignment horizontal="center"/>
    </xf>
    <xf numFmtId="167" fontId="0" fillId="0" borderId="3" xfId="0" applyNumberFormat="1" applyBorder="1"/>
    <xf numFmtId="167" fontId="0" fillId="0" borderId="12" xfId="0" applyNumberFormat="1" applyBorder="1"/>
    <xf numFmtId="0" fontId="0" fillId="0" borderId="11" xfId="0" applyBorder="1"/>
    <xf numFmtId="0" fontId="0" fillId="2" borderId="11" xfId="0" applyFill="1" applyBorder="1"/>
    <xf numFmtId="0" fontId="0" fillId="0" borderId="3" xfId="0" applyBorder="1" applyAlignment="1">
      <alignment wrapText="1"/>
    </xf>
    <xf numFmtId="167" fontId="0" fillId="0" borderId="8" xfId="0" applyNumberFormat="1" applyBorder="1"/>
    <xf numFmtId="167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20 % - Farve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47625</xdr:rowOff>
    </xdr:from>
    <xdr:to>
      <xdr:col>12</xdr:col>
      <xdr:colOff>618880</xdr:colOff>
      <xdr:row>1</xdr:row>
      <xdr:rowOff>314324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31DD8B7-75D8-4CEE-9FAE-6C12CBF9B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47625"/>
          <a:ext cx="876055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0</xdr:rowOff>
    </xdr:from>
    <xdr:to>
      <xdr:col>11</xdr:col>
      <xdr:colOff>504580</xdr:colOff>
      <xdr:row>1</xdr:row>
      <xdr:rowOff>266699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0606B0F-A6A6-4F08-9384-8C0B9F14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0"/>
          <a:ext cx="87605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C240-3F33-4AA5-98D7-9C3D77F00506}">
  <sheetPr>
    <pageSetUpPr fitToPage="1"/>
  </sheetPr>
  <dimension ref="A1:S31"/>
  <sheetViews>
    <sheetView workbookViewId="0">
      <selection activeCell="A3" sqref="A3"/>
    </sheetView>
  </sheetViews>
  <sheetFormatPr defaultRowHeight="15" x14ac:dyDescent="0.25"/>
  <cols>
    <col min="1" max="1" width="6.28515625" style="24" customWidth="1"/>
    <col min="2" max="2" width="18.28515625" customWidth="1"/>
    <col min="3" max="3" width="8.42578125" style="24" customWidth="1"/>
    <col min="4" max="4" width="18.140625" customWidth="1"/>
    <col min="5" max="5" width="7.42578125" style="24" customWidth="1"/>
    <col min="6" max="6" width="18.5703125" customWidth="1"/>
    <col min="7" max="7" width="9.140625" style="24"/>
    <col min="8" max="8" width="10.85546875" style="24" customWidth="1"/>
    <col min="9" max="9" width="9.140625" style="24"/>
    <col min="10" max="11" width="11.42578125" style="24" customWidth="1"/>
    <col min="12" max="12" width="13" style="24" customWidth="1"/>
    <col min="13" max="13" width="12.140625" customWidth="1"/>
  </cols>
  <sheetData>
    <row r="1" spans="1:19" ht="28.5" x14ac:dyDescent="0.45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 ht="27" customHeight="1" x14ac:dyDescent="0.25"/>
    <row r="3" spans="1:19" ht="26.25" x14ac:dyDescent="0.25">
      <c r="A3" s="31" t="s">
        <v>26</v>
      </c>
      <c r="B3" s="30" t="s">
        <v>27</v>
      </c>
      <c r="C3" s="31" t="s">
        <v>28</v>
      </c>
      <c r="D3" s="30" t="s">
        <v>29</v>
      </c>
      <c r="E3" s="31" t="s">
        <v>30</v>
      </c>
      <c r="F3" s="30" t="s">
        <v>31</v>
      </c>
      <c r="G3" s="31" t="s">
        <v>32</v>
      </c>
      <c r="H3" s="31" t="s">
        <v>33</v>
      </c>
      <c r="I3" s="31" t="s">
        <v>34</v>
      </c>
      <c r="J3" s="31" t="s">
        <v>35</v>
      </c>
      <c r="K3" s="31" t="s">
        <v>36</v>
      </c>
      <c r="L3" s="31" t="s">
        <v>37</v>
      </c>
      <c r="M3" s="32" t="s">
        <v>38</v>
      </c>
      <c r="P3" s="28"/>
      <c r="Q3" s="28"/>
      <c r="R3" s="29" t="s">
        <v>39</v>
      </c>
      <c r="S3" s="28"/>
    </row>
    <row r="4" spans="1:19" x14ac:dyDescent="0.25">
      <c r="A4" s="33">
        <v>1</v>
      </c>
      <c r="B4" s="34"/>
      <c r="C4" s="33"/>
      <c r="D4" s="34"/>
      <c r="E4" s="33"/>
      <c r="F4" s="34"/>
      <c r="G4" s="33"/>
      <c r="H4" s="33"/>
      <c r="I4" s="33"/>
      <c r="J4" s="33"/>
      <c r="K4" s="35"/>
      <c r="L4" s="33"/>
      <c r="M4" s="34"/>
      <c r="P4" s="28"/>
      <c r="Q4" s="28"/>
      <c r="R4" s="29" t="s">
        <v>40</v>
      </c>
      <c r="S4" s="28"/>
    </row>
    <row r="5" spans="1:19" x14ac:dyDescent="0.25">
      <c r="A5" s="33">
        <v>2</v>
      </c>
      <c r="B5" s="34"/>
      <c r="C5" s="33"/>
      <c r="D5" s="34"/>
      <c r="E5" s="33"/>
      <c r="F5" s="34"/>
      <c r="G5" s="33"/>
      <c r="H5" s="33"/>
      <c r="I5" s="33"/>
      <c r="J5" s="33"/>
      <c r="K5" s="35"/>
      <c r="L5" s="33"/>
      <c r="M5" s="34"/>
    </row>
    <row r="6" spans="1:19" ht="15" customHeight="1" x14ac:dyDescent="0.25">
      <c r="A6" s="33">
        <v>3</v>
      </c>
      <c r="B6" s="34"/>
      <c r="C6" s="33"/>
      <c r="D6" s="34"/>
      <c r="E6" s="33"/>
      <c r="F6" s="34"/>
      <c r="G6" s="33"/>
      <c r="H6" s="33"/>
      <c r="I6" s="33"/>
      <c r="J6" s="33"/>
      <c r="K6" s="35"/>
      <c r="L6" s="33"/>
      <c r="M6" s="34"/>
    </row>
    <row r="7" spans="1:19" ht="15" customHeight="1" x14ac:dyDescent="0.25">
      <c r="A7" s="33">
        <v>4</v>
      </c>
      <c r="B7" s="34"/>
      <c r="C7" s="33"/>
      <c r="D7" s="34"/>
      <c r="E7" s="33"/>
      <c r="F7" s="34"/>
      <c r="G7" s="33"/>
      <c r="H7" s="33"/>
      <c r="I7" s="33"/>
      <c r="J7" s="33"/>
      <c r="K7" s="35"/>
      <c r="L7" s="33"/>
      <c r="M7" s="34"/>
    </row>
    <row r="8" spans="1:19" ht="15" customHeight="1" x14ac:dyDescent="0.25">
      <c r="A8" s="33">
        <v>5</v>
      </c>
      <c r="B8" s="34"/>
      <c r="C8" s="33"/>
      <c r="D8" s="34"/>
      <c r="E8" s="33"/>
      <c r="F8" s="34"/>
      <c r="G8" s="33"/>
      <c r="H8" s="33"/>
      <c r="I8" s="33"/>
      <c r="J8" s="33"/>
      <c r="K8" s="35"/>
      <c r="L8" s="33"/>
      <c r="M8" s="34"/>
    </row>
    <row r="9" spans="1:19" ht="15" customHeight="1" x14ac:dyDescent="0.25">
      <c r="A9" s="33">
        <v>6</v>
      </c>
      <c r="B9" s="34"/>
      <c r="C9" s="33"/>
      <c r="D9" s="34"/>
      <c r="E9" s="33"/>
      <c r="F9" s="34"/>
      <c r="G9" s="33"/>
      <c r="H9" s="33"/>
      <c r="I9" s="33"/>
      <c r="J9" s="33"/>
      <c r="K9" s="33"/>
      <c r="L9" s="33"/>
      <c r="M9" s="34"/>
    </row>
    <row r="10" spans="1:19" ht="15" customHeight="1" x14ac:dyDescent="0.25">
      <c r="A10" s="33">
        <v>7</v>
      </c>
      <c r="B10" s="34"/>
      <c r="C10" s="33"/>
      <c r="D10" s="34"/>
      <c r="E10" s="33"/>
      <c r="F10" s="34"/>
      <c r="G10" s="33"/>
      <c r="H10" s="33"/>
      <c r="I10" s="33"/>
      <c r="J10" s="33"/>
      <c r="K10" s="35"/>
      <c r="L10" s="33"/>
      <c r="M10" s="34"/>
    </row>
    <row r="11" spans="1:19" ht="15" customHeight="1" x14ac:dyDescent="0.25">
      <c r="A11" s="33">
        <v>8</v>
      </c>
      <c r="B11" s="34"/>
      <c r="C11" s="33"/>
      <c r="D11" s="34"/>
      <c r="E11" s="33"/>
      <c r="F11" s="34"/>
      <c r="G11" s="33"/>
      <c r="H11" s="33"/>
      <c r="I11" s="33"/>
      <c r="J11" s="33"/>
      <c r="K11" s="35"/>
      <c r="L11" s="33"/>
      <c r="M11" s="34"/>
    </row>
    <row r="12" spans="1:19" x14ac:dyDescent="0.25">
      <c r="A12" s="33">
        <v>9</v>
      </c>
      <c r="B12" s="34"/>
      <c r="C12" s="33"/>
      <c r="D12" s="34"/>
      <c r="E12" s="33"/>
      <c r="F12" s="34"/>
      <c r="G12" s="33"/>
      <c r="H12" s="33"/>
      <c r="I12" s="33"/>
      <c r="J12" s="33"/>
      <c r="K12" s="33"/>
      <c r="L12" s="33"/>
      <c r="M12" s="34"/>
    </row>
    <row r="13" spans="1:19" x14ac:dyDescent="0.25">
      <c r="A13" s="33">
        <v>10</v>
      </c>
      <c r="B13" s="34"/>
      <c r="C13" s="33"/>
      <c r="D13" s="34"/>
      <c r="E13" s="33"/>
      <c r="F13" s="34"/>
      <c r="G13" s="33"/>
      <c r="H13" s="33"/>
      <c r="I13" s="33"/>
      <c r="J13" s="33"/>
      <c r="K13" s="33"/>
      <c r="L13" s="33"/>
      <c r="M13" s="34"/>
    </row>
    <row r="14" spans="1:19" x14ac:dyDescent="0.25">
      <c r="A14" s="33">
        <v>11</v>
      </c>
      <c r="B14" s="34"/>
      <c r="C14" s="33"/>
      <c r="D14" s="34"/>
      <c r="E14" s="33"/>
      <c r="F14" s="34"/>
      <c r="G14" s="33"/>
      <c r="H14" s="33"/>
      <c r="I14" s="33"/>
      <c r="J14" s="33"/>
      <c r="K14" s="33"/>
      <c r="L14" s="33"/>
      <c r="M14" s="34"/>
    </row>
    <row r="15" spans="1:19" x14ac:dyDescent="0.25">
      <c r="A15" s="33">
        <v>12</v>
      </c>
      <c r="B15" s="34"/>
      <c r="C15" s="33"/>
      <c r="D15" s="34"/>
      <c r="E15" s="33"/>
      <c r="F15" s="34"/>
      <c r="G15" s="33"/>
      <c r="H15" s="38"/>
      <c r="I15" s="38"/>
      <c r="J15" s="38"/>
      <c r="K15" s="38"/>
      <c r="L15" s="33"/>
      <c r="M15" s="34"/>
    </row>
    <row r="16" spans="1:19" x14ac:dyDescent="0.25">
      <c r="A16" s="33">
        <v>13</v>
      </c>
      <c r="B16" s="34"/>
      <c r="C16" s="33"/>
      <c r="D16" s="34"/>
      <c r="E16" s="33"/>
      <c r="F16" s="34"/>
      <c r="G16" s="33"/>
      <c r="H16" s="38"/>
      <c r="I16" s="38"/>
      <c r="J16" s="38"/>
      <c r="K16" s="38"/>
      <c r="L16" s="33"/>
      <c r="M16" s="34"/>
    </row>
    <row r="17" spans="1:13" x14ac:dyDescent="0.25">
      <c r="A17" s="33">
        <v>14</v>
      </c>
      <c r="B17" s="34"/>
      <c r="C17" s="33"/>
      <c r="D17" s="34"/>
      <c r="E17" s="33"/>
      <c r="F17" s="34"/>
      <c r="G17" s="33"/>
      <c r="H17" s="33"/>
      <c r="I17" s="33"/>
      <c r="J17" s="33"/>
      <c r="K17" s="33"/>
      <c r="L17" s="33"/>
      <c r="M17" s="34"/>
    </row>
    <row r="18" spans="1:13" x14ac:dyDescent="0.25">
      <c r="A18" s="33">
        <v>15</v>
      </c>
      <c r="B18" s="8"/>
      <c r="C18" s="38"/>
      <c r="D18" s="8"/>
      <c r="E18" s="38"/>
      <c r="F18" s="8"/>
      <c r="G18" s="38"/>
      <c r="H18" s="38"/>
      <c r="I18" s="38"/>
      <c r="J18" s="38"/>
      <c r="K18" s="38"/>
      <c r="L18" s="38"/>
      <c r="M18" s="8"/>
    </row>
    <row r="19" spans="1:13" x14ac:dyDescent="0.25">
      <c r="A19" s="33">
        <v>16</v>
      </c>
      <c r="B19" s="8"/>
      <c r="C19" s="38"/>
      <c r="D19" s="8"/>
      <c r="E19" s="38"/>
      <c r="F19" s="8"/>
      <c r="G19" s="38"/>
      <c r="H19" s="38"/>
      <c r="I19" s="38"/>
      <c r="J19" s="38"/>
      <c r="K19" s="38"/>
      <c r="L19" s="38"/>
      <c r="M19" s="8"/>
    </row>
    <row r="20" spans="1:13" x14ac:dyDescent="0.25">
      <c r="A20" s="33">
        <v>17</v>
      </c>
      <c r="B20" s="8"/>
      <c r="C20" s="38"/>
      <c r="D20" s="8"/>
      <c r="E20" s="38"/>
      <c r="F20" s="8"/>
      <c r="G20" s="38"/>
      <c r="H20" s="38"/>
      <c r="I20" s="38"/>
      <c r="J20" s="38"/>
      <c r="K20" s="38"/>
      <c r="L20" s="38"/>
      <c r="M20" s="8"/>
    </row>
    <row r="21" spans="1:13" x14ac:dyDescent="0.25">
      <c r="A21" s="33">
        <v>18</v>
      </c>
      <c r="B21" s="8"/>
      <c r="C21" s="38"/>
      <c r="D21" s="8"/>
      <c r="E21" s="38"/>
      <c r="F21" s="8"/>
      <c r="G21" s="38"/>
      <c r="H21" s="38"/>
      <c r="I21" s="38"/>
      <c r="J21" s="38"/>
      <c r="K21" s="38"/>
      <c r="L21" s="38"/>
      <c r="M21" s="8"/>
    </row>
    <row r="22" spans="1:13" x14ac:dyDescent="0.25">
      <c r="A22" s="33">
        <v>19</v>
      </c>
      <c r="B22" s="8"/>
      <c r="C22" s="38"/>
      <c r="D22" s="8"/>
      <c r="E22" s="38"/>
      <c r="F22" s="8"/>
      <c r="G22" s="38"/>
      <c r="H22" s="38"/>
      <c r="I22" s="38"/>
      <c r="J22" s="38"/>
      <c r="K22" s="38"/>
      <c r="L22" s="38"/>
      <c r="M22" s="8"/>
    </row>
    <row r="23" spans="1:13" x14ac:dyDescent="0.25">
      <c r="A23" s="33">
        <v>20</v>
      </c>
      <c r="B23" s="8"/>
      <c r="C23" s="38"/>
      <c r="D23" s="8"/>
      <c r="E23" s="38"/>
      <c r="F23" s="8"/>
      <c r="G23" s="38"/>
      <c r="H23" s="38"/>
      <c r="I23" s="38"/>
      <c r="J23" s="38"/>
      <c r="K23" s="38"/>
      <c r="L23" s="38"/>
      <c r="M23" s="8"/>
    </row>
    <row r="24" spans="1:13" x14ac:dyDescent="0.25">
      <c r="A24" s="33">
        <v>21</v>
      </c>
      <c r="B24" s="8"/>
      <c r="C24" s="38"/>
      <c r="D24" s="8"/>
      <c r="E24" s="38"/>
      <c r="F24" s="8"/>
      <c r="G24" s="38"/>
      <c r="H24" s="38"/>
      <c r="I24" s="38"/>
      <c r="J24" s="38"/>
      <c r="K24" s="38"/>
      <c r="L24" s="38"/>
      <c r="M24" s="8"/>
    </row>
    <row r="25" spans="1:13" x14ac:dyDescent="0.25">
      <c r="A25" s="33">
        <v>22</v>
      </c>
      <c r="B25" s="8"/>
      <c r="C25" s="38"/>
      <c r="D25" s="8"/>
      <c r="E25" s="38"/>
      <c r="F25" s="8"/>
      <c r="G25" s="38"/>
      <c r="H25" s="38"/>
      <c r="I25" s="38"/>
      <c r="J25" s="38"/>
      <c r="K25" s="38"/>
      <c r="L25" s="38"/>
      <c r="M25" s="8"/>
    </row>
    <row r="26" spans="1:13" x14ac:dyDescent="0.25">
      <c r="A26" s="33">
        <v>23</v>
      </c>
      <c r="B26" s="8"/>
      <c r="C26" s="38"/>
      <c r="D26" s="8"/>
      <c r="E26" s="38"/>
      <c r="F26" s="8"/>
      <c r="G26" s="38"/>
      <c r="H26" s="38"/>
      <c r="I26" s="38"/>
      <c r="J26" s="38"/>
      <c r="K26" s="38"/>
      <c r="L26" s="38"/>
      <c r="M26" s="8"/>
    </row>
    <row r="27" spans="1:13" x14ac:dyDescent="0.25">
      <c r="A27" s="33">
        <v>24</v>
      </c>
      <c r="B27" s="8"/>
      <c r="C27" s="38"/>
      <c r="D27" s="8"/>
      <c r="E27" s="38"/>
      <c r="F27" s="8"/>
      <c r="G27" s="38"/>
      <c r="H27" s="38"/>
      <c r="I27" s="38"/>
      <c r="J27" s="38"/>
      <c r="K27" s="38"/>
      <c r="L27" s="38"/>
      <c r="M27" s="8"/>
    </row>
    <row r="28" spans="1:13" x14ac:dyDescent="0.25">
      <c r="A28" s="33">
        <v>25</v>
      </c>
      <c r="B28" s="8"/>
      <c r="C28" s="38"/>
      <c r="D28" s="8"/>
      <c r="E28" s="38"/>
      <c r="F28" s="8"/>
      <c r="G28" s="38"/>
      <c r="H28" s="38"/>
      <c r="I28" s="38"/>
      <c r="J28" s="38"/>
      <c r="K28" s="38"/>
      <c r="L28" s="38"/>
      <c r="M28" s="8"/>
    </row>
    <row r="29" spans="1:13" x14ac:dyDescent="0.25">
      <c r="A29" s="33">
        <v>26</v>
      </c>
      <c r="B29" s="8"/>
      <c r="C29" s="38"/>
      <c r="D29" s="8"/>
      <c r="E29" s="38"/>
      <c r="F29" s="8"/>
      <c r="G29" s="38"/>
      <c r="H29" s="38"/>
      <c r="I29" s="38"/>
      <c r="J29" s="38"/>
      <c r="K29" s="38"/>
      <c r="L29" s="38"/>
      <c r="M29" s="8"/>
    </row>
    <row r="30" spans="1:13" x14ac:dyDescent="0.25">
      <c r="A30" s="33">
        <v>27</v>
      </c>
      <c r="B30" s="8"/>
      <c r="C30" s="38"/>
      <c r="D30" s="8"/>
      <c r="E30" s="38"/>
      <c r="F30" s="8"/>
      <c r="G30" s="38"/>
      <c r="H30" s="38"/>
      <c r="I30" s="38"/>
      <c r="J30" s="38"/>
      <c r="K30" s="38"/>
      <c r="L30" s="38"/>
      <c r="M30" s="8"/>
    </row>
    <row r="31" spans="1:13" x14ac:dyDescent="0.25">
      <c r="A31" s="33">
        <v>28</v>
      </c>
      <c r="B31" s="8"/>
      <c r="C31" s="38"/>
      <c r="D31" s="8"/>
      <c r="E31" s="38"/>
      <c r="F31" s="8"/>
      <c r="G31" s="38"/>
      <c r="H31" s="38"/>
      <c r="I31" s="38"/>
      <c r="J31" s="38"/>
      <c r="K31" s="38"/>
      <c r="L31" s="38"/>
      <c r="M31" s="8"/>
    </row>
  </sheetData>
  <mergeCells count="1">
    <mergeCell ref="A1:M1"/>
  </mergeCells>
  <pageMargins left="0.25" right="0.25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zoomScale="90" zoomScaleNormal="90" workbookViewId="0">
      <selection activeCell="Q6" sqref="Q6"/>
    </sheetView>
  </sheetViews>
  <sheetFormatPr defaultRowHeight="15" x14ac:dyDescent="0.25"/>
  <cols>
    <col min="1" max="1" width="6" customWidth="1"/>
    <col min="2" max="2" width="22.140625" customWidth="1"/>
    <col min="3" max="3" width="8.7109375" customWidth="1"/>
    <col min="4" max="4" width="8.42578125" customWidth="1"/>
    <col min="5" max="5" width="9.140625" customWidth="1"/>
    <col min="6" max="6" width="5.7109375" customWidth="1"/>
    <col min="7" max="7" width="7.85546875" customWidth="1"/>
    <col min="8" max="8" width="6.85546875" style="24" customWidth="1"/>
    <col min="9" max="9" width="2" customWidth="1"/>
    <col min="10" max="12" width="6" customWidth="1"/>
    <col min="13" max="13" width="5.85546875" customWidth="1"/>
    <col min="14" max="14" width="6" customWidth="1"/>
    <col min="15" max="16" width="5.85546875" customWidth="1"/>
    <col min="17" max="17" width="6.140625" customWidth="1"/>
    <col min="18" max="18" width="7.7109375" customWidth="1"/>
    <col min="19" max="19" width="6.140625" style="24" customWidth="1"/>
    <col min="20" max="20" width="1.85546875" customWidth="1"/>
    <col min="21" max="21" width="6.140625" customWidth="1"/>
    <col min="22" max="22" width="5.7109375" customWidth="1"/>
    <col min="23" max="23" width="6.42578125" customWidth="1"/>
    <col min="24" max="29" width="7.5703125" customWidth="1"/>
    <col min="30" max="30" width="6.140625" style="24" customWidth="1"/>
    <col min="31" max="31" width="1.85546875" customWidth="1"/>
    <col min="32" max="32" width="9.5703125" customWidth="1"/>
    <col min="33" max="33" width="6.140625" style="24" customWidth="1"/>
    <col min="34" max="34" width="23.42578125" customWidth="1"/>
  </cols>
  <sheetData>
    <row r="1" spans="1:34" s="5" customFormat="1" ht="18.75" x14ac:dyDescent="0.3">
      <c r="A1" s="47" t="s">
        <v>42</v>
      </c>
      <c r="B1" s="47"/>
      <c r="C1" s="47"/>
      <c r="D1" s="47"/>
      <c r="E1"/>
      <c r="F1"/>
      <c r="G1"/>
      <c r="H1"/>
      <c r="I1"/>
      <c r="J1"/>
      <c r="K1"/>
      <c r="L1"/>
      <c r="M1"/>
      <c r="N1"/>
      <c r="O1"/>
      <c r="P1"/>
      <c r="Q1"/>
      <c r="S1" s="19"/>
      <c r="AD1" s="19"/>
      <c r="AG1" s="19"/>
    </row>
    <row r="2" spans="1:34" x14ac:dyDescent="0.25">
      <c r="A2" s="10"/>
      <c r="B2" s="10"/>
      <c r="C2" s="10"/>
      <c r="D2" s="10"/>
      <c r="E2" s="10"/>
      <c r="F2" s="10"/>
      <c r="G2" s="10"/>
      <c r="H2" s="20"/>
      <c r="J2" s="10"/>
      <c r="K2" s="10"/>
      <c r="L2" s="10"/>
      <c r="M2" s="10"/>
      <c r="N2" s="10"/>
      <c r="O2" s="10"/>
      <c r="P2" s="10"/>
      <c r="Q2" s="10"/>
      <c r="R2" s="10"/>
      <c r="S2" s="20"/>
      <c r="U2" s="10"/>
      <c r="V2" s="10"/>
      <c r="W2" s="10"/>
      <c r="X2" s="10"/>
      <c r="Y2" s="10"/>
      <c r="Z2" s="10"/>
      <c r="AA2" s="10"/>
      <c r="AB2" s="10"/>
      <c r="AC2" s="10"/>
      <c r="AD2" s="20"/>
      <c r="AF2" s="10"/>
      <c r="AG2" s="20"/>
      <c r="AH2" s="10"/>
    </row>
    <row r="3" spans="1:34" s="4" customFormat="1" x14ac:dyDescent="0.25">
      <c r="A3" s="11"/>
      <c r="C3" s="4" t="s">
        <v>0</v>
      </c>
      <c r="H3" s="21"/>
      <c r="I3" s="6"/>
      <c r="J3" s="7" t="s">
        <v>1</v>
      </c>
      <c r="S3" s="21"/>
      <c r="T3" s="6"/>
      <c r="U3" s="7" t="s">
        <v>2</v>
      </c>
      <c r="AD3" s="21"/>
      <c r="AE3" s="6"/>
      <c r="AF3" s="7" t="s">
        <v>3</v>
      </c>
      <c r="AG3" s="21"/>
      <c r="AH3" s="13"/>
    </row>
    <row r="4" spans="1:34" s="4" customFormat="1" x14ac:dyDescent="0.25">
      <c r="A4" s="7"/>
      <c r="H4" s="21"/>
      <c r="I4" s="6"/>
      <c r="J4" s="7"/>
      <c r="S4" s="21"/>
      <c r="T4" s="6"/>
      <c r="U4" s="7" t="s">
        <v>23</v>
      </c>
      <c r="X4" s="15"/>
      <c r="Y4" s="4" t="s">
        <v>24</v>
      </c>
      <c r="AB4" s="15"/>
      <c r="AD4" s="21"/>
      <c r="AE4" s="6"/>
      <c r="AF4" s="7"/>
      <c r="AG4" s="21"/>
      <c r="AH4" s="15"/>
    </row>
    <row r="5" spans="1:34" ht="60" x14ac:dyDescent="0.25">
      <c r="A5" s="12" t="s">
        <v>7</v>
      </c>
      <c r="B5" t="s">
        <v>27</v>
      </c>
      <c r="C5" s="1" t="s">
        <v>14</v>
      </c>
      <c r="D5" s="1" t="s">
        <v>15</v>
      </c>
      <c r="E5" s="1" t="s">
        <v>6</v>
      </c>
      <c r="F5" s="1" t="s">
        <v>5</v>
      </c>
      <c r="G5" s="1" t="s">
        <v>8</v>
      </c>
      <c r="H5" s="22" t="s">
        <v>9</v>
      </c>
      <c r="I5" s="3"/>
      <c r="J5" s="2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10</v>
      </c>
      <c r="R5" s="1" t="s">
        <v>8</v>
      </c>
      <c r="S5" s="22" t="s">
        <v>9</v>
      </c>
      <c r="T5" s="3"/>
      <c r="U5" s="2" t="s">
        <v>11</v>
      </c>
      <c r="V5" s="1" t="s">
        <v>10</v>
      </c>
      <c r="W5" s="1" t="s">
        <v>12</v>
      </c>
      <c r="X5" s="17" t="s">
        <v>8</v>
      </c>
      <c r="Y5" s="16" t="s">
        <v>11</v>
      </c>
      <c r="Z5" s="1" t="s">
        <v>10</v>
      </c>
      <c r="AA5" s="1" t="s">
        <v>12</v>
      </c>
      <c r="AB5" s="17" t="s">
        <v>8</v>
      </c>
      <c r="AC5" s="1" t="s">
        <v>25</v>
      </c>
      <c r="AD5" s="22" t="s">
        <v>9</v>
      </c>
      <c r="AE5" s="3"/>
      <c r="AF5" s="2" t="s">
        <v>13</v>
      </c>
      <c r="AG5" s="22" t="s">
        <v>9</v>
      </c>
      <c r="AH5" s="14" t="s">
        <v>4</v>
      </c>
    </row>
    <row r="6" spans="1:34" x14ac:dyDescent="0.25">
      <c r="A6" s="8">
        <f>Startliste!A4</f>
        <v>1</v>
      </c>
      <c r="B6" s="8">
        <f>Startliste!B4</f>
        <v>0</v>
      </c>
      <c r="C6" s="9"/>
      <c r="D6" s="9"/>
      <c r="E6" s="8">
        <f t="shared" ref="E6:E22" si="0">(C6+D6)/2</f>
        <v>0</v>
      </c>
      <c r="F6" s="9"/>
      <c r="G6" s="8">
        <f>F6+(160-E6)</f>
        <v>160</v>
      </c>
      <c r="H6" s="23"/>
      <c r="I6" s="3"/>
      <c r="J6" s="9"/>
      <c r="K6" s="9"/>
      <c r="L6" s="9"/>
      <c r="M6" s="9"/>
      <c r="N6" s="9"/>
      <c r="O6" s="9"/>
      <c r="P6" s="9"/>
      <c r="Q6" s="9"/>
      <c r="R6" s="8">
        <f>(J6+K6+L6+M6+N6+O6+P6+Q6)</f>
        <v>0</v>
      </c>
      <c r="S6" s="23"/>
      <c r="T6" s="3"/>
      <c r="U6" s="9"/>
      <c r="V6" s="9"/>
      <c r="W6" s="9"/>
      <c r="X6" s="8">
        <f>(U6+V6+W6)</f>
        <v>0</v>
      </c>
      <c r="Y6" s="25"/>
      <c r="Z6" s="26"/>
      <c r="AA6" s="26"/>
      <c r="AB6" s="8">
        <f>Y6+Z6+AA6</f>
        <v>0</v>
      </c>
      <c r="AC6" s="18">
        <f>IF(AB6&gt;0,MIN(X6,AB6),X6)</f>
        <v>0</v>
      </c>
      <c r="AD6" s="23"/>
      <c r="AE6" s="3"/>
      <c r="AF6" s="8">
        <f>(G6+R6+AC6)</f>
        <v>160</v>
      </c>
      <c r="AG6" s="23"/>
      <c r="AH6" s="8">
        <f t="shared" ref="AH6:AH22" si="1">B6</f>
        <v>0</v>
      </c>
    </row>
    <row r="7" spans="1:34" x14ac:dyDescent="0.25">
      <c r="A7" s="8">
        <f>Startliste!A5</f>
        <v>2</v>
      </c>
      <c r="B7" s="8">
        <f>Startliste!B5</f>
        <v>0</v>
      </c>
      <c r="C7" s="9"/>
      <c r="D7" s="9"/>
      <c r="E7" s="8">
        <f t="shared" si="0"/>
        <v>0</v>
      </c>
      <c r="F7" s="9"/>
      <c r="G7" s="8">
        <f>F7+(160-E7)</f>
        <v>160</v>
      </c>
      <c r="H7" s="23"/>
      <c r="I7" s="3"/>
      <c r="J7" s="9"/>
      <c r="K7" s="9"/>
      <c r="L7" s="9"/>
      <c r="M7" s="9"/>
      <c r="N7" s="9"/>
      <c r="O7" s="9"/>
      <c r="P7" s="9"/>
      <c r="Q7" s="9"/>
      <c r="R7" s="8">
        <f t="shared" ref="R7:R33" si="2">(J7+K7+L7+M7+N7+O7+P7+Q7)</f>
        <v>0</v>
      </c>
      <c r="S7" s="23"/>
      <c r="T7" s="3"/>
      <c r="U7" s="9"/>
      <c r="V7" s="9"/>
      <c r="W7" s="9"/>
      <c r="X7" s="8">
        <f t="shared" ref="X7:X33" si="3">(U7+V7+W7)</f>
        <v>0</v>
      </c>
      <c r="Y7" s="27"/>
      <c r="Z7" s="26"/>
      <c r="AA7" s="26"/>
      <c r="AB7" s="8">
        <f t="shared" ref="AB7:AB33" si="4">Y7+Z7+AA7</f>
        <v>0</v>
      </c>
      <c r="AC7" s="18">
        <f t="shared" ref="AC7:AC33" si="5">IF(AB7&gt;0,MIN(X7,AB7),X7)</f>
        <v>0</v>
      </c>
      <c r="AD7" s="23"/>
      <c r="AE7" s="3"/>
      <c r="AF7" s="8">
        <f>(G7+R7+AC7)</f>
        <v>160</v>
      </c>
      <c r="AG7" s="23"/>
      <c r="AH7" s="8">
        <f t="shared" si="1"/>
        <v>0</v>
      </c>
    </row>
    <row r="8" spans="1:34" x14ac:dyDescent="0.25">
      <c r="A8" s="8">
        <f>Startliste!A6</f>
        <v>3</v>
      </c>
      <c r="B8" s="8">
        <f>Startliste!B6</f>
        <v>0</v>
      </c>
      <c r="C8" s="9"/>
      <c r="D8" s="9"/>
      <c r="E8" s="8">
        <f t="shared" si="0"/>
        <v>0</v>
      </c>
      <c r="F8" s="9"/>
      <c r="G8" s="8">
        <f>F8+(160-E8)</f>
        <v>160</v>
      </c>
      <c r="H8" s="23"/>
      <c r="I8" s="3"/>
      <c r="J8" s="9"/>
      <c r="K8" s="9"/>
      <c r="L8" s="9"/>
      <c r="M8" s="9"/>
      <c r="N8" s="9"/>
      <c r="O8" s="9"/>
      <c r="P8" s="9"/>
      <c r="Q8" s="9"/>
      <c r="R8" s="8">
        <f t="shared" si="2"/>
        <v>0</v>
      </c>
      <c r="S8" s="23"/>
      <c r="T8" s="3"/>
      <c r="U8" s="9"/>
      <c r="V8" s="9"/>
      <c r="W8" s="9"/>
      <c r="X8" s="8">
        <f t="shared" si="3"/>
        <v>0</v>
      </c>
      <c r="Y8" s="27"/>
      <c r="Z8" s="26"/>
      <c r="AA8" s="26"/>
      <c r="AB8" s="8">
        <f t="shared" si="4"/>
        <v>0</v>
      </c>
      <c r="AC8" s="18">
        <f t="shared" si="5"/>
        <v>0</v>
      </c>
      <c r="AD8" s="23"/>
      <c r="AE8" s="3"/>
      <c r="AF8" s="8">
        <f t="shared" ref="AF8:AF31" si="6">(G8+R8+AC8)</f>
        <v>160</v>
      </c>
      <c r="AG8" s="23"/>
      <c r="AH8" s="8">
        <f t="shared" si="1"/>
        <v>0</v>
      </c>
    </row>
    <row r="9" spans="1:34" x14ac:dyDescent="0.25">
      <c r="A9" s="8">
        <f>Startliste!A7</f>
        <v>4</v>
      </c>
      <c r="B9" s="8">
        <f>Startliste!B7</f>
        <v>0</v>
      </c>
      <c r="C9" s="9"/>
      <c r="D9" s="9"/>
      <c r="E9" s="8">
        <f t="shared" si="0"/>
        <v>0</v>
      </c>
      <c r="F9" s="9"/>
      <c r="G9" s="8">
        <f t="shared" ref="G9:G33" si="7">F9+(160-E9)</f>
        <v>160</v>
      </c>
      <c r="H9" s="23"/>
      <c r="I9" s="3"/>
      <c r="J9" s="9"/>
      <c r="K9" s="9"/>
      <c r="L9" s="9"/>
      <c r="M9" s="9"/>
      <c r="N9" s="9"/>
      <c r="O9" s="9"/>
      <c r="P9" s="9"/>
      <c r="Q9" s="9"/>
      <c r="R9" s="8">
        <f t="shared" si="2"/>
        <v>0</v>
      </c>
      <c r="S9" s="23"/>
      <c r="T9" s="3"/>
      <c r="U9" s="9"/>
      <c r="V9" s="9"/>
      <c r="W9" s="9"/>
      <c r="X9" s="8">
        <f t="shared" si="3"/>
        <v>0</v>
      </c>
      <c r="Y9" s="27"/>
      <c r="Z9" s="26"/>
      <c r="AA9" s="26"/>
      <c r="AB9" s="8">
        <f t="shared" si="4"/>
        <v>0</v>
      </c>
      <c r="AC9" s="18">
        <f t="shared" si="5"/>
        <v>0</v>
      </c>
      <c r="AD9" s="23"/>
      <c r="AE9" s="3"/>
      <c r="AF9" s="8">
        <f t="shared" si="6"/>
        <v>160</v>
      </c>
      <c r="AG9" s="23"/>
      <c r="AH9" s="8">
        <f t="shared" si="1"/>
        <v>0</v>
      </c>
    </row>
    <row r="10" spans="1:34" x14ac:dyDescent="0.25">
      <c r="A10" s="8">
        <f>Startliste!A8</f>
        <v>5</v>
      </c>
      <c r="B10" s="8">
        <f>Startliste!B8</f>
        <v>0</v>
      </c>
      <c r="C10" s="9"/>
      <c r="D10" s="9"/>
      <c r="E10" s="8">
        <f t="shared" si="0"/>
        <v>0</v>
      </c>
      <c r="F10" s="9"/>
      <c r="G10" s="8">
        <f t="shared" si="7"/>
        <v>160</v>
      </c>
      <c r="H10" s="23"/>
      <c r="I10" s="3"/>
      <c r="J10" s="9"/>
      <c r="K10" s="9"/>
      <c r="L10" s="9"/>
      <c r="M10" s="9"/>
      <c r="N10" s="9"/>
      <c r="O10" s="9"/>
      <c r="P10" s="9"/>
      <c r="Q10" s="9"/>
      <c r="R10" s="8">
        <f t="shared" si="2"/>
        <v>0</v>
      </c>
      <c r="S10" s="23"/>
      <c r="T10" s="3"/>
      <c r="U10" s="9"/>
      <c r="V10" s="9"/>
      <c r="W10" s="9"/>
      <c r="X10" s="8">
        <f t="shared" si="3"/>
        <v>0</v>
      </c>
      <c r="Y10" s="27"/>
      <c r="Z10" s="26"/>
      <c r="AA10" s="26"/>
      <c r="AB10" s="8">
        <f t="shared" si="4"/>
        <v>0</v>
      </c>
      <c r="AC10" s="18">
        <f t="shared" si="5"/>
        <v>0</v>
      </c>
      <c r="AD10" s="23"/>
      <c r="AE10" s="3"/>
      <c r="AF10" s="8">
        <f t="shared" si="6"/>
        <v>160</v>
      </c>
      <c r="AG10" s="23"/>
      <c r="AH10" s="8">
        <f t="shared" si="1"/>
        <v>0</v>
      </c>
    </row>
    <row r="11" spans="1:34" x14ac:dyDescent="0.25">
      <c r="A11" s="8">
        <f>Startliste!A9</f>
        <v>6</v>
      </c>
      <c r="B11" s="8">
        <f>Startliste!B9</f>
        <v>0</v>
      </c>
      <c r="C11" s="9"/>
      <c r="D11" s="9"/>
      <c r="E11" s="8">
        <f t="shared" si="0"/>
        <v>0</v>
      </c>
      <c r="F11" s="9"/>
      <c r="G11" s="8">
        <f t="shared" si="7"/>
        <v>160</v>
      </c>
      <c r="H11" s="23"/>
      <c r="I11" s="3"/>
      <c r="J11" s="9"/>
      <c r="K11" s="9"/>
      <c r="L11" s="9"/>
      <c r="M11" s="9"/>
      <c r="N11" s="9"/>
      <c r="O11" s="9"/>
      <c r="P11" s="9"/>
      <c r="Q11" s="9"/>
      <c r="R11" s="8">
        <f t="shared" si="2"/>
        <v>0</v>
      </c>
      <c r="S11" s="23"/>
      <c r="T11" s="3"/>
      <c r="U11" s="9"/>
      <c r="V11" s="9"/>
      <c r="W11" s="9"/>
      <c r="X11" s="8">
        <f t="shared" si="3"/>
        <v>0</v>
      </c>
      <c r="Y11" s="27"/>
      <c r="Z11" s="26"/>
      <c r="AA11" s="26"/>
      <c r="AB11" s="8">
        <f t="shared" si="4"/>
        <v>0</v>
      </c>
      <c r="AC11" s="18">
        <f t="shared" si="5"/>
        <v>0</v>
      </c>
      <c r="AD11" s="23"/>
      <c r="AE11" s="3"/>
      <c r="AF11" s="8">
        <f t="shared" si="6"/>
        <v>160</v>
      </c>
      <c r="AG11" s="23"/>
      <c r="AH11" s="8">
        <f t="shared" si="1"/>
        <v>0</v>
      </c>
    </row>
    <row r="12" spans="1:34" x14ac:dyDescent="0.25">
      <c r="A12" s="8">
        <f>Startliste!A10</f>
        <v>7</v>
      </c>
      <c r="B12" s="8">
        <f>Startliste!B10</f>
        <v>0</v>
      </c>
      <c r="C12" s="9"/>
      <c r="D12" s="9"/>
      <c r="E12" s="8">
        <f t="shared" si="0"/>
        <v>0</v>
      </c>
      <c r="F12" s="9"/>
      <c r="G12" s="8">
        <f t="shared" si="7"/>
        <v>160</v>
      </c>
      <c r="H12" s="23"/>
      <c r="I12" s="3"/>
      <c r="J12" s="9"/>
      <c r="K12" s="9"/>
      <c r="L12" s="9"/>
      <c r="M12" s="9"/>
      <c r="N12" s="9"/>
      <c r="O12" s="9"/>
      <c r="P12" s="9"/>
      <c r="Q12" s="9"/>
      <c r="R12" s="8">
        <f t="shared" si="2"/>
        <v>0</v>
      </c>
      <c r="S12" s="23"/>
      <c r="T12" s="3"/>
      <c r="U12" s="9"/>
      <c r="V12" s="9"/>
      <c r="W12" s="9"/>
      <c r="X12" s="8">
        <f t="shared" si="3"/>
        <v>0</v>
      </c>
      <c r="Y12" s="27"/>
      <c r="Z12" s="26"/>
      <c r="AA12" s="26"/>
      <c r="AB12" s="8">
        <f t="shared" si="4"/>
        <v>0</v>
      </c>
      <c r="AC12" s="18">
        <f t="shared" si="5"/>
        <v>0</v>
      </c>
      <c r="AD12" s="23"/>
      <c r="AE12" s="3"/>
      <c r="AF12" s="8">
        <f t="shared" si="6"/>
        <v>160</v>
      </c>
      <c r="AG12" s="23"/>
      <c r="AH12" s="8">
        <f t="shared" si="1"/>
        <v>0</v>
      </c>
    </row>
    <row r="13" spans="1:34" x14ac:dyDescent="0.25">
      <c r="A13" s="8">
        <f>Startliste!A11</f>
        <v>8</v>
      </c>
      <c r="B13" s="8">
        <f>Startliste!B11</f>
        <v>0</v>
      </c>
      <c r="C13" s="9"/>
      <c r="D13" s="9"/>
      <c r="E13" s="8">
        <f t="shared" si="0"/>
        <v>0</v>
      </c>
      <c r="F13" s="9"/>
      <c r="G13" s="8">
        <f t="shared" si="7"/>
        <v>160</v>
      </c>
      <c r="H13" s="23"/>
      <c r="I13" s="3"/>
      <c r="J13" s="9"/>
      <c r="K13" s="9"/>
      <c r="L13" s="9"/>
      <c r="M13" s="9"/>
      <c r="N13" s="9"/>
      <c r="O13" s="9"/>
      <c r="P13" s="9"/>
      <c r="Q13" s="9"/>
      <c r="R13" s="8">
        <f t="shared" si="2"/>
        <v>0</v>
      </c>
      <c r="S13" s="23"/>
      <c r="T13" s="3"/>
      <c r="U13" s="9"/>
      <c r="V13" s="9"/>
      <c r="W13" s="9"/>
      <c r="X13" s="8">
        <f t="shared" si="3"/>
        <v>0</v>
      </c>
      <c r="Y13" s="27"/>
      <c r="Z13" s="26"/>
      <c r="AA13" s="26"/>
      <c r="AB13" s="8">
        <f t="shared" si="4"/>
        <v>0</v>
      </c>
      <c r="AC13" s="18">
        <f t="shared" si="5"/>
        <v>0</v>
      </c>
      <c r="AD13" s="23"/>
      <c r="AE13" s="3"/>
      <c r="AF13" s="8">
        <f t="shared" si="6"/>
        <v>160</v>
      </c>
      <c r="AG13" s="23"/>
      <c r="AH13" s="8">
        <f t="shared" si="1"/>
        <v>0</v>
      </c>
    </row>
    <row r="14" spans="1:34" x14ac:dyDescent="0.25">
      <c r="A14" s="8">
        <f>Startliste!A12</f>
        <v>9</v>
      </c>
      <c r="B14" s="8">
        <f>Startliste!B12</f>
        <v>0</v>
      </c>
      <c r="C14" s="9"/>
      <c r="D14" s="9"/>
      <c r="E14" s="8">
        <f t="shared" si="0"/>
        <v>0</v>
      </c>
      <c r="F14" s="9"/>
      <c r="G14" s="8">
        <f t="shared" si="7"/>
        <v>160</v>
      </c>
      <c r="H14" s="23"/>
      <c r="I14" s="3"/>
      <c r="J14" s="9"/>
      <c r="K14" s="9"/>
      <c r="L14" s="9"/>
      <c r="M14" s="9"/>
      <c r="N14" s="9"/>
      <c r="O14" s="9"/>
      <c r="P14" s="9"/>
      <c r="Q14" s="9"/>
      <c r="R14" s="8">
        <f t="shared" si="2"/>
        <v>0</v>
      </c>
      <c r="S14" s="23"/>
      <c r="T14" s="3"/>
      <c r="U14" s="9"/>
      <c r="V14" s="9"/>
      <c r="W14" s="9"/>
      <c r="X14" s="8">
        <f t="shared" si="3"/>
        <v>0</v>
      </c>
      <c r="Y14" s="27"/>
      <c r="Z14" s="26"/>
      <c r="AA14" s="26"/>
      <c r="AB14" s="8">
        <f t="shared" si="4"/>
        <v>0</v>
      </c>
      <c r="AC14" s="18">
        <f t="shared" si="5"/>
        <v>0</v>
      </c>
      <c r="AD14" s="23"/>
      <c r="AE14" s="3"/>
      <c r="AF14" s="8">
        <f t="shared" si="6"/>
        <v>160</v>
      </c>
      <c r="AG14" s="23"/>
      <c r="AH14" s="8">
        <f t="shared" si="1"/>
        <v>0</v>
      </c>
    </row>
    <row r="15" spans="1:34" x14ac:dyDescent="0.25">
      <c r="A15" s="8">
        <f>Startliste!A13</f>
        <v>10</v>
      </c>
      <c r="B15" s="8">
        <f>Startliste!B13</f>
        <v>0</v>
      </c>
      <c r="C15" s="9"/>
      <c r="D15" s="9"/>
      <c r="E15" s="8">
        <f t="shared" si="0"/>
        <v>0</v>
      </c>
      <c r="F15" s="9"/>
      <c r="G15" s="8">
        <f t="shared" si="7"/>
        <v>160</v>
      </c>
      <c r="H15" s="23"/>
      <c r="I15" s="3"/>
      <c r="J15" s="9"/>
      <c r="K15" s="9"/>
      <c r="L15" s="9"/>
      <c r="M15" s="9"/>
      <c r="N15" s="9"/>
      <c r="O15" s="9"/>
      <c r="P15" s="9"/>
      <c r="Q15" s="9"/>
      <c r="R15" s="8">
        <f t="shared" si="2"/>
        <v>0</v>
      </c>
      <c r="S15" s="23"/>
      <c r="T15" s="3"/>
      <c r="U15" s="9"/>
      <c r="V15" s="9"/>
      <c r="W15" s="9"/>
      <c r="X15" s="8">
        <f t="shared" si="3"/>
        <v>0</v>
      </c>
      <c r="Y15" s="27"/>
      <c r="Z15" s="26"/>
      <c r="AA15" s="26"/>
      <c r="AB15" s="8">
        <f t="shared" si="4"/>
        <v>0</v>
      </c>
      <c r="AC15" s="18">
        <f t="shared" si="5"/>
        <v>0</v>
      </c>
      <c r="AD15" s="23"/>
      <c r="AE15" s="3"/>
      <c r="AF15" s="8">
        <f t="shared" si="6"/>
        <v>160</v>
      </c>
      <c r="AG15" s="23"/>
      <c r="AH15" s="8">
        <f t="shared" si="1"/>
        <v>0</v>
      </c>
    </row>
    <row r="16" spans="1:34" x14ac:dyDescent="0.25">
      <c r="A16" s="8">
        <f>Startliste!A14</f>
        <v>11</v>
      </c>
      <c r="B16" s="8">
        <f>Startliste!B14</f>
        <v>0</v>
      </c>
      <c r="C16" s="9"/>
      <c r="D16" s="9"/>
      <c r="E16" s="8">
        <f t="shared" si="0"/>
        <v>0</v>
      </c>
      <c r="F16" s="9"/>
      <c r="G16" s="8">
        <f t="shared" si="7"/>
        <v>160</v>
      </c>
      <c r="H16" s="23"/>
      <c r="I16" s="3"/>
      <c r="J16" s="9"/>
      <c r="K16" s="9"/>
      <c r="L16" s="9"/>
      <c r="M16" s="9"/>
      <c r="N16" s="9"/>
      <c r="O16" s="9"/>
      <c r="P16" s="9"/>
      <c r="Q16" s="9"/>
      <c r="R16" s="8">
        <f t="shared" si="2"/>
        <v>0</v>
      </c>
      <c r="S16" s="23"/>
      <c r="T16" s="3"/>
      <c r="U16" s="9"/>
      <c r="V16" s="9"/>
      <c r="W16" s="9"/>
      <c r="X16" s="8">
        <f t="shared" si="3"/>
        <v>0</v>
      </c>
      <c r="Y16" s="27"/>
      <c r="Z16" s="26"/>
      <c r="AA16" s="26"/>
      <c r="AB16" s="8">
        <f t="shared" si="4"/>
        <v>0</v>
      </c>
      <c r="AC16" s="18">
        <f t="shared" si="5"/>
        <v>0</v>
      </c>
      <c r="AD16" s="23"/>
      <c r="AE16" s="3"/>
      <c r="AF16" s="8">
        <f t="shared" si="6"/>
        <v>160</v>
      </c>
      <c r="AG16" s="23"/>
      <c r="AH16" s="8">
        <f t="shared" si="1"/>
        <v>0</v>
      </c>
    </row>
    <row r="17" spans="1:34" x14ac:dyDescent="0.25">
      <c r="A17" s="8">
        <f>Startliste!A15</f>
        <v>12</v>
      </c>
      <c r="B17" s="8">
        <f>Startliste!B15</f>
        <v>0</v>
      </c>
      <c r="C17" s="9"/>
      <c r="D17" s="9"/>
      <c r="E17" s="8">
        <f t="shared" si="0"/>
        <v>0</v>
      </c>
      <c r="F17" s="9"/>
      <c r="G17" s="8">
        <f t="shared" si="7"/>
        <v>160</v>
      </c>
      <c r="H17" s="23"/>
      <c r="I17" s="3"/>
      <c r="J17" s="9"/>
      <c r="K17" s="9"/>
      <c r="L17" s="9"/>
      <c r="M17" s="9"/>
      <c r="N17" s="9"/>
      <c r="O17" s="9"/>
      <c r="P17" s="9"/>
      <c r="Q17" s="9"/>
      <c r="R17" s="8">
        <f t="shared" si="2"/>
        <v>0</v>
      </c>
      <c r="S17" s="23"/>
      <c r="T17" s="3"/>
      <c r="U17" s="9"/>
      <c r="V17" s="9"/>
      <c r="W17" s="9"/>
      <c r="X17" s="8">
        <f t="shared" si="3"/>
        <v>0</v>
      </c>
      <c r="Y17" s="27"/>
      <c r="Z17" s="26"/>
      <c r="AA17" s="26"/>
      <c r="AB17" s="8">
        <f t="shared" si="4"/>
        <v>0</v>
      </c>
      <c r="AC17" s="18">
        <f t="shared" si="5"/>
        <v>0</v>
      </c>
      <c r="AD17" s="23"/>
      <c r="AE17" s="3"/>
      <c r="AF17" s="8">
        <f t="shared" si="6"/>
        <v>160</v>
      </c>
      <c r="AG17" s="23"/>
      <c r="AH17" s="8">
        <f t="shared" si="1"/>
        <v>0</v>
      </c>
    </row>
    <row r="18" spans="1:34" x14ac:dyDescent="0.25">
      <c r="A18" s="8">
        <f>Startliste!A16</f>
        <v>13</v>
      </c>
      <c r="B18" s="8">
        <f>Startliste!B16</f>
        <v>0</v>
      </c>
      <c r="C18" s="9"/>
      <c r="D18" s="9"/>
      <c r="E18" s="8">
        <f t="shared" si="0"/>
        <v>0</v>
      </c>
      <c r="F18" s="9"/>
      <c r="G18" s="8">
        <f t="shared" si="7"/>
        <v>160</v>
      </c>
      <c r="H18" s="23"/>
      <c r="I18" s="3"/>
      <c r="J18" s="9"/>
      <c r="K18" s="9"/>
      <c r="L18" s="9"/>
      <c r="M18" s="9"/>
      <c r="N18" s="9"/>
      <c r="O18" s="9"/>
      <c r="P18" s="9"/>
      <c r="Q18" s="9"/>
      <c r="R18" s="8">
        <f t="shared" si="2"/>
        <v>0</v>
      </c>
      <c r="S18" s="23"/>
      <c r="T18" s="3"/>
      <c r="U18" s="9"/>
      <c r="V18" s="9"/>
      <c r="W18" s="9"/>
      <c r="X18" s="8">
        <f t="shared" si="3"/>
        <v>0</v>
      </c>
      <c r="Y18" s="27"/>
      <c r="Z18" s="26"/>
      <c r="AA18" s="26"/>
      <c r="AB18" s="8">
        <f t="shared" si="4"/>
        <v>0</v>
      </c>
      <c r="AC18" s="18">
        <f t="shared" si="5"/>
        <v>0</v>
      </c>
      <c r="AD18" s="23"/>
      <c r="AE18" s="3"/>
      <c r="AF18" s="8">
        <f t="shared" si="6"/>
        <v>160</v>
      </c>
      <c r="AG18" s="23"/>
      <c r="AH18" s="8">
        <f t="shared" si="1"/>
        <v>0</v>
      </c>
    </row>
    <row r="19" spans="1:34" x14ac:dyDescent="0.25">
      <c r="A19" s="8">
        <f>Startliste!A17</f>
        <v>14</v>
      </c>
      <c r="B19" s="8">
        <f>Startliste!B17</f>
        <v>0</v>
      </c>
      <c r="C19" s="9"/>
      <c r="D19" s="9"/>
      <c r="E19" s="8">
        <f t="shared" si="0"/>
        <v>0</v>
      </c>
      <c r="F19" s="9"/>
      <c r="G19" s="8">
        <f t="shared" si="7"/>
        <v>160</v>
      </c>
      <c r="H19" s="23"/>
      <c r="I19" s="3"/>
      <c r="J19" s="9"/>
      <c r="K19" s="9"/>
      <c r="L19" s="9"/>
      <c r="M19" s="9"/>
      <c r="N19" s="9"/>
      <c r="O19" s="9"/>
      <c r="P19" s="9"/>
      <c r="Q19" s="9"/>
      <c r="R19" s="8">
        <f t="shared" si="2"/>
        <v>0</v>
      </c>
      <c r="S19" s="23"/>
      <c r="T19" s="3"/>
      <c r="U19" s="9"/>
      <c r="V19" s="9"/>
      <c r="W19" s="9"/>
      <c r="X19" s="8">
        <f t="shared" si="3"/>
        <v>0</v>
      </c>
      <c r="Y19" s="27"/>
      <c r="Z19" s="26"/>
      <c r="AA19" s="26"/>
      <c r="AB19" s="8">
        <f t="shared" si="4"/>
        <v>0</v>
      </c>
      <c r="AC19" s="18">
        <f t="shared" si="5"/>
        <v>0</v>
      </c>
      <c r="AD19" s="23"/>
      <c r="AE19" s="3"/>
      <c r="AF19" s="8">
        <f t="shared" si="6"/>
        <v>160</v>
      </c>
      <c r="AG19" s="23"/>
      <c r="AH19" s="8">
        <f t="shared" si="1"/>
        <v>0</v>
      </c>
    </row>
    <row r="20" spans="1:34" x14ac:dyDescent="0.25">
      <c r="A20" s="8">
        <f>Startliste!A18</f>
        <v>15</v>
      </c>
      <c r="B20" s="8">
        <f>Startliste!B18</f>
        <v>0</v>
      </c>
      <c r="C20" s="9"/>
      <c r="D20" s="9"/>
      <c r="E20" s="8">
        <f t="shared" si="0"/>
        <v>0</v>
      </c>
      <c r="F20" s="9"/>
      <c r="G20" s="8">
        <f t="shared" si="7"/>
        <v>160</v>
      </c>
      <c r="H20" s="23"/>
      <c r="I20" s="3"/>
      <c r="J20" s="9"/>
      <c r="K20" s="9"/>
      <c r="L20" s="9"/>
      <c r="M20" s="9"/>
      <c r="N20" s="9"/>
      <c r="O20" s="9"/>
      <c r="P20" s="9"/>
      <c r="Q20" s="9"/>
      <c r="R20" s="8">
        <f t="shared" si="2"/>
        <v>0</v>
      </c>
      <c r="S20" s="23"/>
      <c r="T20" s="3"/>
      <c r="U20" s="9"/>
      <c r="V20" s="9"/>
      <c r="W20" s="9"/>
      <c r="X20" s="8">
        <f t="shared" si="3"/>
        <v>0</v>
      </c>
      <c r="Y20" s="27"/>
      <c r="Z20" s="26"/>
      <c r="AA20" s="26"/>
      <c r="AB20" s="8">
        <f t="shared" si="4"/>
        <v>0</v>
      </c>
      <c r="AC20" s="18">
        <f t="shared" si="5"/>
        <v>0</v>
      </c>
      <c r="AD20" s="23"/>
      <c r="AE20" s="3"/>
      <c r="AF20" s="8">
        <f t="shared" si="6"/>
        <v>160</v>
      </c>
      <c r="AG20" s="23"/>
      <c r="AH20" s="8">
        <f t="shared" si="1"/>
        <v>0</v>
      </c>
    </row>
    <row r="21" spans="1:34" x14ac:dyDescent="0.25">
      <c r="A21" s="8">
        <f>Startliste!A19</f>
        <v>16</v>
      </c>
      <c r="B21" s="8">
        <f>Startliste!B19</f>
        <v>0</v>
      </c>
      <c r="C21" s="9"/>
      <c r="D21" s="9"/>
      <c r="E21" s="8">
        <f t="shared" si="0"/>
        <v>0</v>
      </c>
      <c r="F21" s="9"/>
      <c r="G21" s="8">
        <f t="shared" si="7"/>
        <v>160</v>
      </c>
      <c r="H21" s="23"/>
      <c r="I21" s="3"/>
      <c r="J21" s="9"/>
      <c r="K21" s="9"/>
      <c r="L21" s="9"/>
      <c r="M21" s="9"/>
      <c r="N21" s="9"/>
      <c r="O21" s="9"/>
      <c r="P21" s="9"/>
      <c r="Q21" s="9"/>
      <c r="R21" s="8">
        <f t="shared" si="2"/>
        <v>0</v>
      </c>
      <c r="S21" s="23"/>
      <c r="T21" s="3"/>
      <c r="U21" s="9"/>
      <c r="V21" s="9"/>
      <c r="W21" s="9"/>
      <c r="X21" s="8">
        <f t="shared" si="3"/>
        <v>0</v>
      </c>
      <c r="Y21" s="27"/>
      <c r="Z21" s="26"/>
      <c r="AA21" s="26"/>
      <c r="AB21" s="8">
        <f t="shared" si="4"/>
        <v>0</v>
      </c>
      <c r="AC21" s="18">
        <f t="shared" si="5"/>
        <v>0</v>
      </c>
      <c r="AD21" s="23"/>
      <c r="AE21" s="3"/>
      <c r="AF21" s="8">
        <f t="shared" si="6"/>
        <v>160</v>
      </c>
      <c r="AG21" s="23"/>
      <c r="AH21" s="8">
        <f t="shared" si="1"/>
        <v>0</v>
      </c>
    </row>
    <row r="22" spans="1:34" x14ac:dyDescent="0.25">
      <c r="A22" s="8">
        <f>Startliste!A20</f>
        <v>17</v>
      </c>
      <c r="B22" s="8">
        <f>Startliste!B20</f>
        <v>0</v>
      </c>
      <c r="C22" s="9"/>
      <c r="D22" s="9"/>
      <c r="E22" s="8">
        <f t="shared" si="0"/>
        <v>0</v>
      </c>
      <c r="F22" s="9"/>
      <c r="G22" s="8">
        <f t="shared" si="7"/>
        <v>160</v>
      </c>
      <c r="H22" s="23"/>
      <c r="I22" s="3"/>
      <c r="J22" s="9"/>
      <c r="K22" s="9"/>
      <c r="L22" s="9"/>
      <c r="M22" s="9"/>
      <c r="N22" s="9"/>
      <c r="O22" s="9"/>
      <c r="P22" s="9"/>
      <c r="Q22" s="9"/>
      <c r="R22" s="8">
        <f t="shared" si="2"/>
        <v>0</v>
      </c>
      <c r="S22" s="23"/>
      <c r="T22" s="3"/>
      <c r="U22" s="9"/>
      <c r="V22" s="9"/>
      <c r="W22" s="9"/>
      <c r="X22" s="8">
        <f t="shared" si="3"/>
        <v>0</v>
      </c>
      <c r="Y22" s="27"/>
      <c r="Z22" s="26"/>
      <c r="AA22" s="26"/>
      <c r="AB22" s="8">
        <f t="shared" si="4"/>
        <v>0</v>
      </c>
      <c r="AC22" s="18">
        <f t="shared" si="5"/>
        <v>0</v>
      </c>
      <c r="AD22" s="23"/>
      <c r="AE22" s="3"/>
      <c r="AF22" s="8">
        <f t="shared" si="6"/>
        <v>160</v>
      </c>
      <c r="AG22" s="23"/>
      <c r="AH22" s="8">
        <f t="shared" si="1"/>
        <v>0</v>
      </c>
    </row>
    <row r="23" spans="1:34" x14ac:dyDescent="0.25">
      <c r="A23" s="8">
        <f>Startliste!A21</f>
        <v>18</v>
      </c>
      <c r="B23" s="8">
        <f>Startliste!B21</f>
        <v>0</v>
      </c>
      <c r="C23" s="9"/>
      <c r="D23" s="9"/>
      <c r="E23" s="8">
        <f t="shared" ref="E23:E33" si="8">(C23+D23)/2</f>
        <v>0</v>
      </c>
      <c r="F23" s="9"/>
      <c r="G23" s="8">
        <f t="shared" si="7"/>
        <v>160</v>
      </c>
      <c r="H23" s="23"/>
      <c r="I23" s="3"/>
      <c r="J23" s="9"/>
      <c r="K23" s="9"/>
      <c r="L23" s="9"/>
      <c r="M23" s="9"/>
      <c r="N23" s="9"/>
      <c r="O23" s="9"/>
      <c r="P23" s="9"/>
      <c r="Q23" s="9"/>
      <c r="R23" s="8">
        <f t="shared" si="2"/>
        <v>0</v>
      </c>
      <c r="S23" s="23"/>
      <c r="T23" s="3"/>
      <c r="U23" s="9"/>
      <c r="V23" s="9"/>
      <c r="W23" s="9"/>
      <c r="X23" s="8">
        <f t="shared" si="3"/>
        <v>0</v>
      </c>
      <c r="Y23" s="27"/>
      <c r="Z23" s="26"/>
      <c r="AA23" s="26"/>
      <c r="AB23" s="8">
        <f t="shared" si="4"/>
        <v>0</v>
      </c>
      <c r="AC23" s="18">
        <f t="shared" si="5"/>
        <v>0</v>
      </c>
      <c r="AD23" s="23"/>
      <c r="AE23" s="3"/>
      <c r="AF23" s="8">
        <f t="shared" si="6"/>
        <v>160</v>
      </c>
      <c r="AG23" s="23"/>
      <c r="AH23" s="8">
        <f t="shared" ref="AH23:AH33" si="9">B23</f>
        <v>0</v>
      </c>
    </row>
    <row r="24" spans="1:34" x14ac:dyDescent="0.25">
      <c r="A24" s="8">
        <f>Startliste!A22</f>
        <v>19</v>
      </c>
      <c r="B24" s="8">
        <f>Startliste!B22</f>
        <v>0</v>
      </c>
      <c r="C24" s="9"/>
      <c r="D24" s="9"/>
      <c r="E24" s="8">
        <f t="shared" si="8"/>
        <v>0</v>
      </c>
      <c r="F24" s="9"/>
      <c r="G24" s="8">
        <f t="shared" si="7"/>
        <v>160</v>
      </c>
      <c r="H24" s="23"/>
      <c r="I24" s="3"/>
      <c r="J24" s="9"/>
      <c r="K24" s="9"/>
      <c r="L24" s="9"/>
      <c r="M24" s="9"/>
      <c r="N24" s="9"/>
      <c r="O24" s="9"/>
      <c r="P24" s="9"/>
      <c r="Q24" s="9"/>
      <c r="R24" s="8">
        <f t="shared" si="2"/>
        <v>0</v>
      </c>
      <c r="S24" s="23"/>
      <c r="T24" s="3"/>
      <c r="U24" s="9"/>
      <c r="V24" s="9"/>
      <c r="W24" s="9"/>
      <c r="X24" s="8">
        <f t="shared" si="3"/>
        <v>0</v>
      </c>
      <c r="Y24" s="27"/>
      <c r="Z24" s="26"/>
      <c r="AA24" s="26"/>
      <c r="AB24" s="8">
        <f t="shared" si="4"/>
        <v>0</v>
      </c>
      <c r="AC24" s="18">
        <f t="shared" si="5"/>
        <v>0</v>
      </c>
      <c r="AD24" s="23"/>
      <c r="AE24" s="3"/>
      <c r="AF24" s="8">
        <f t="shared" si="6"/>
        <v>160</v>
      </c>
      <c r="AG24" s="23"/>
      <c r="AH24" s="8">
        <f t="shared" si="9"/>
        <v>0</v>
      </c>
    </row>
    <row r="25" spans="1:34" x14ac:dyDescent="0.25">
      <c r="A25" s="8">
        <f>Startliste!A23</f>
        <v>20</v>
      </c>
      <c r="B25" s="8">
        <f>Startliste!B23</f>
        <v>0</v>
      </c>
      <c r="C25" s="9"/>
      <c r="D25" s="9"/>
      <c r="E25" s="8">
        <f t="shared" si="8"/>
        <v>0</v>
      </c>
      <c r="F25" s="9"/>
      <c r="G25" s="8">
        <f t="shared" si="7"/>
        <v>160</v>
      </c>
      <c r="H25" s="23"/>
      <c r="I25" s="3"/>
      <c r="J25" s="9"/>
      <c r="K25" s="9"/>
      <c r="L25" s="9"/>
      <c r="M25" s="9"/>
      <c r="N25" s="9"/>
      <c r="O25" s="9"/>
      <c r="P25" s="9"/>
      <c r="Q25" s="9"/>
      <c r="R25" s="8">
        <f t="shared" si="2"/>
        <v>0</v>
      </c>
      <c r="S25" s="23"/>
      <c r="T25" s="3"/>
      <c r="U25" s="9"/>
      <c r="V25" s="9"/>
      <c r="W25" s="9"/>
      <c r="X25" s="8">
        <f t="shared" si="3"/>
        <v>0</v>
      </c>
      <c r="Y25" s="27"/>
      <c r="Z25" s="26"/>
      <c r="AA25" s="26"/>
      <c r="AB25" s="8">
        <f t="shared" si="4"/>
        <v>0</v>
      </c>
      <c r="AC25" s="18">
        <f t="shared" si="5"/>
        <v>0</v>
      </c>
      <c r="AD25" s="23"/>
      <c r="AE25" s="3"/>
      <c r="AF25" s="8">
        <f t="shared" si="6"/>
        <v>160</v>
      </c>
      <c r="AG25" s="23"/>
      <c r="AH25" s="8">
        <f t="shared" si="9"/>
        <v>0</v>
      </c>
    </row>
    <row r="26" spans="1:34" x14ac:dyDescent="0.25">
      <c r="A26" s="8">
        <f>Startliste!A24</f>
        <v>21</v>
      </c>
      <c r="B26" s="8">
        <f>Startliste!B24</f>
        <v>0</v>
      </c>
      <c r="C26" s="9"/>
      <c r="D26" s="9"/>
      <c r="E26" s="8">
        <f t="shared" si="8"/>
        <v>0</v>
      </c>
      <c r="F26" s="9"/>
      <c r="G26" s="8">
        <f t="shared" si="7"/>
        <v>160</v>
      </c>
      <c r="H26" s="23"/>
      <c r="I26" s="3"/>
      <c r="J26" s="9"/>
      <c r="K26" s="9"/>
      <c r="L26" s="9"/>
      <c r="M26" s="9"/>
      <c r="N26" s="9"/>
      <c r="O26" s="9"/>
      <c r="P26" s="9"/>
      <c r="Q26" s="9"/>
      <c r="R26" s="8">
        <f t="shared" si="2"/>
        <v>0</v>
      </c>
      <c r="S26" s="23"/>
      <c r="T26" s="3"/>
      <c r="U26" s="9"/>
      <c r="V26" s="9"/>
      <c r="W26" s="9"/>
      <c r="X26" s="8">
        <f t="shared" si="3"/>
        <v>0</v>
      </c>
      <c r="Y26" s="27"/>
      <c r="Z26" s="26"/>
      <c r="AA26" s="26"/>
      <c r="AB26" s="8">
        <f t="shared" si="4"/>
        <v>0</v>
      </c>
      <c r="AC26" s="18">
        <f t="shared" si="5"/>
        <v>0</v>
      </c>
      <c r="AD26" s="23"/>
      <c r="AE26" s="3"/>
      <c r="AF26" s="8">
        <f t="shared" si="6"/>
        <v>160</v>
      </c>
      <c r="AG26" s="23"/>
      <c r="AH26" s="8">
        <f t="shared" si="9"/>
        <v>0</v>
      </c>
    </row>
    <row r="27" spans="1:34" x14ac:dyDescent="0.25">
      <c r="A27" s="8">
        <f>Startliste!A25</f>
        <v>22</v>
      </c>
      <c r="B27" s="8">
        <f>Startliste!B25</f>
        <v>0</v>
      </c>
      <c r="C27" s="9"/>
      <c r="D27" s="9"/>
      <c r="E27" s="8">
        <f t="shared" si="8"/>
        <v>0</v>
      </c>
      <c r="F27" s="9"/>
      <c r="G27" s="8">
        <f t="shared" si="7"/>
        <v>160</v>
      </c>
      <c r="H27" s="23"/>
      <c r="I27" s="3"/>
      <c r="J27" s="9"/>
      <c r="K27" s="9"/>
      <c r="L27" s="9"/>
      <c r="M27" s="9"/>
      <c r="N27" s="9"/>
      <c r="O27" s="9"/>
      <c r="P27" s="9"/>
      <c r="Q27" s="9"/>
      <c r="R27" s="8">
        <f t="shared" si="2"/>
        <v>0</v>
      </c>
      <c r="S27" s="23"/>
      <c r="T27" s="3"/>
      <c r="U27" s="9"/>
      <c r="V27" s="9"/>
      <c r="W27" s="9"/>
      <c r="X27" s="8">
        <f t="shared" si="3"/>
        <v>0</v>
      </c>
      <c r="Y27" s="27"/>
      <c r="Z27" s="26"/>
      <c r="AA27" s="26"/>
      <c r="AB27" s="8">
        <f t="shared" si="4"/>
        <v>0</v>
      </c>
      <c r="AC27" s="18">
        <f t="shared" si="5"/>
        <v>0</v>
      </c>
      <c r="AD27" s="23"/>
      <c r="AE27" s="3"/>
      <c r="AF27" s="8">
        <f t="shared" si="6"/>
        <v>160</v>
      </c>
      <c r="AG27" s="23"/>
      <c r="AH27" s="8">
        <f t="shared" si="9"/>
        <v>0</v>
      </c>
    </row>
    <row r="28" spans="1:34" x14ac:dyDescent="0.25">
      <c r="A28" s="8">
        <f>Startliste!A26</f>
        <v>23</v>
      </c>
      <c r="B28" s="8">
        <f>Startliste!B26</f>
        <v>0</v>
      </c>
      <c r="C28" s="9"/>
      <c r="D28" s="9"/>
      <c r="E28" s="8">
        <f t="shared" si="8"/>
        <v>0</v>
      </c>
      <c r="F28" s="9"/>
      <c r="G28" s="8">
        <f t="shared" si="7"/>
        <v>160</v>
      </c>
      <c r="H28" s="23"/>
      <c r="I28" s="3"/>
      <c r="J28" s="9"/>
      <c r="K28" s="9"/>
      <c r="L28" s="9"/>
      <c r="M28" s="9"/>
      <c r="N28" s="9"/>
      <c r="O28" s="9"/>
      <c r="P28" s="9"/>
      <c r="Q28" s="9"/>
      <c r="R28" s="8">
        <f t="shared" si="2"/>
        <v>0</v>
      </c>
      <c r="S28" s="23"/>
      <c r="T28" s="3"/>
      <c r="U28" s="9"/>
      <c r="V28" s="9"/>
      <c r="W28" s="9"/>
      <c r="X28" s="8">
        <f t="shared" si="3"/>
        <v>0</v>
      </c>
      <c r="Y28" s="27"/>
      <c r="Z28" s="26"/>
      <c r="AA28" s="26"/>
      <c r="AB28" s="8">
        <f t="shared" si="4"/>
        <v>0</v>
      </c>
      <c r="AC28" s="18">
        <f t="shared" si="5"/>
        <v>0</v>
      </c>
      <c r="AD28" s="23"/>
      <c r="AE28" s="3"/>
      <c r="AF28" s="8">
        <f t="shared" si="6"/>
        <v>160</v>
      </c>
      <c r="AG28" s="23"/>
      <c r="AH28" s="8">
        <f t="shared" si="9"/>
        <v>0</v>
      </c>
    </row>
    <row r="29" spans="1:34" x14ac:dyDescent="0.25">
      <c r="A29" s="8">
        <f>Startliste!A27</f>
        <v>24</v>
      </c>
      <c r="B29" s="8">
        <f>Startliste!B27</f>
        <v>0</v>
      </c>
      <c r="C29" s="9"/>
      <c r="D29" s="9"/>
      <c r="E29" s="8">
        <f t="shared" si="8"/>
        <v>0</v>
      </c>
      <c r="F29" s="9"/>
      <c r="G29" s="8">
        <f t="shared" si="7"/>
        <v>160</v>
      </c>
      <c r="H29" s="23"/>
      <c r="I29" s="3"/>
      <c r="J29" s="9"/>
      <c r="K29" s="9"/>
      <c r="L29" s="9"/>
      <c r="M29" s="9"/>
      <c r="N29" s="9"/>
      <c r="O29" s="9"/>
      <c r="P29" s="9"/>
      <c r="Q29" s="9"/>
      <c r="R29" s="8">
        <f t="shared" si="2"/>
        <v>0</v>
      </c>
      <c r="S29" s="23"/>
      <c r="T29" s="3"/>
      <c r="U29" s="9"/>
      <c r="V29" s="9"/>
      <c r="W29" s="9"/>
      <c r="X29" s="8">
        <f t="shared" si="3"/>
        <v>0</v>
      </c>
      <c r="Y29" s="27"/>
      <c r="Z29" s="26"/>
      <c r="AA29" s="26"/>
      <c r="AB29" s="8">
        <f t="shared" si="4"/>
        <v>0</v>
      </c>
      <c r="AC29" s="18">
        <f t="shared" si="5"/>
        <v>0</v>
      </c>
      <c r="AD29" s="23"/>
      <c r="AE29" s="3"/>
      <c r="AF29" s="8">
        <f t="shared" si="6"/>
        <v>160</v>
      </c>
      <c r="AG29" s="23"/>
      <c r="AH29" s="8">
        <f t="shared" si="9"/>
        <v>0</v>
      </c>
    </row>
    <row r="30" spans="1:34" x14ac:dyDescent="0.25">
      <c r="A30" s="8">
        <f>Startliste!A28</f>
        <v>25</v>
      </c>
      <c r="B30" s="8">
        <f>Startliste!B28</f>
        <v>0</v>
      </c>
      <c r="C30" s="9"/>
      <c r="D30" s="9"/>
      <c r="E30" s="8">
        <f t="shared" si="8"/>
        <v>0</v>
      </c>
      <c r="F30" s="9"/>
      <c r="G30" s="8">
        <f t="shared" si="7"/>
        <v>160</v>
      </c>
      <c r="H30" s="23"/>
      <c r="I30" s="3"/>
      <c r="J30" s="9"/>
      <c r="K30" s="9"/>
      <c r="L30" s="9"/>
      <c r="M30" s="9"/>
      <c r="N30" s="9"/>
      <c r="O30" s="9"/>
      <c r="P30" s="9"/>
      <c r="Q30" s="9"/>
      <c r="R30" s="8">
        <f t="shared" si="2"/>
        <v>0</v>
      </c>
      <c r="S30" s="23"/>
      <c r="T30" s="3"/>
      <c r="U30" s="9"/>
      <c r="V30" s="9"/>
      <c r="W30" s="9"/>
      <c r="X30" s="8">
        <f t="shared" si="3"/>
        <v>0</v>
      </c>
      <c r="Y30" s="27"/>
      <c r="Z30" s="26"/>
      <c r="AA30" s="26"/>
      <c r="AB30" s="8">
        <f t="shared" si="4"/>
        <v>0</v>
      </c>
      <c r="AC30" s="18">
        <f t="shared" si="5"/>
        <v>0</v>
      </c>
      <c r="AD30" s="23"/>
      <c r="AE30" s="3"/>
      <c r="AF30" s="8">
        <f t="shared" si="6"/>
        <v>160</v>
      </c>
      <c r="AG30" s="23"/>
      <c r="AH30" s="8">
        <f t="shared" si="9"/>
        <v>0</v>
      </c>
    </row>
    <row r="31" spans="1:34" x14ac:dyDescent="0.25">
      <c r="A31" s="8">
        <f>Startliste!A29</f>
        <v>26</v>
      </c>
      <c r="B31" s="8">
        <f>Startliste!B29</f>
        <v>0</v>
      </c>
      <c r="C31" s="9"/>
      <c r="D31" s="9"/>
      <c r="E31" s="8">
        <f t="shared" si="8"/>
        <v>0</v>
      </c>
      <c r="F31" s="9"/>
      <c r="G31" s="8">
        <f t="shared" si="7"/>
        <v>160</v>
      </c>
      <c r="H31" s="23"/>
      <c r="I31" s="3"/>
      <c r="J31" s="9"/>
      <c r="K31" s="9"/>
      <c r="L31" s="9"/>
      <c r="M31" s="9"/>
      <c r="N31" s="9"/>
      <c r="O31" s="9"/>
      <c r="P31" s="9"/>
      <c r="Q31" s="9"/>
      <c r="R31" s="8">
        <f t="shared" si="2"/>
        <v>0</v>
      </c>
      <c r="S31" s="23"/>
      <c r="T31" s="3"/>
      <c r="U31" s="9"/>
      <c r="V31" s="9"/>
      <c r="W31" s="9"/>
      <c r="X31" s="8">
        <f t="shared" si="3"/>
        <v>0</v>
      </c>
      <c r="Y31" s="27"/>
      <c r="Z31" s="26"/>
      <c r="AA31" s="26"/>
      <c r="AB31" s="8">
        <f t="shared" si="4"/>
        <v>0</v>
      </c>
      <c r="AC31" s="18">
        <f t="shared" si="5"/>
        <v>0</v>
      </c>
      <c r="AD31" s="23"/>
      <c r="AE31" s="3"/>
      <c r="AF31" s="8">
        <f t="shared" si="6"/>
        <v>160</v>
      </c>
      <c r="AG31" s="23"/>
      <c r="AH31" s="8">
        <f t="shared" si="9"/>
        <v>0</v>
      </c>
    </row>
    <row r="32" spans="1:34" x14ac:dyDescent="0.25">
      <c r="A32" s="8">
        <f>Startliste!A30</f>
        <v>27</v>
      </c>
      <c r="B32" s="8">
        <f>Startliste!B30</f>
        <v>0</v>
      </c>
      <c r="C32" s="9"/>
      <c r="D32" s="9"/>
      <c r="E32" s="8">
        <f t="shared" si="8"/>
        <v>0</v>
      </c>
      <c r="F32" s="9"/>
      <c r="G32" s="8">
        <f t="shared" si="7"/>
        <v>160</v>
      </c>
      <c r="H32" s="23"/>
      <c r="I32" s="3"/>
      <c r="J32" s="9"/>
      <c r="K32" s="9"/>
      <c r="L32" s="9"/>
      <c r="M32" s="9"/>
      <c r="N32" s="9"/>
      <c r="O32" s="9"/>
      <c r="P32" s="9"/>
      <c r="Q32" s="9"/>
      <c r="R32" s="8">
        <f t="shared" si="2"/>
        <v>0</v>
      </c>
      <c r="S32" s="23"/>
      <c r="T32" s="3"/>
      <c r="U32" s="9"/>
      <c r="V32" s="9"/>
      <c r="W32" s="9"/>
      <c r="X32" s="8">
        <f t="shared" si="3"/>
        <v>0</v>
      </c>
      <c r="Y32" s="27"/>
      <c r="Z32" s="26"/>
      <c r="AA32" s="26"/>
      <c r="AB32" s="8">
        <f t="shared" si="4"/>
        <v>0</v>
      </c>
      <c r="AC32" s="18">
        <f t="shared" si="5"/>
        <v>0</v>
      </c>
      <c r="AD32" s="23"/>
      <c r="AE32" s="3"/>
      <c r="AF32" s="8">
        <f t="shared" ref="AF32:AF33" si="10">(G32+R32+X32)</f>
        <v>160</v>
      </c>
      <c r="AG32" s="23"/>
      <c r="AH32" s="8">
        <f t="shared" si="9"/>
        <v>0</v>
      </c>
    </row>
    <row r="33" spans="1:34" x14ac:dyDescent="0.25">
      <c r="A33" s="8">
        <f>Startliste!A31</f>
        <v>28</v>
      </c>
      <c r="B33" s="8">
        <f>Startliste!B31</f>
        <v>0</v>
      </c>
      <c r="C33" s="9"/>
      <c r="D33" s="9"/>
      <c r="E33" s="8">
        <f t="shared" si="8"/>
        <v>0</v>
      </c>
      <c r="F33" s="9"/>
      <c r="G33" s="8">
        <f t="shared" si="7"/>
        <v>160</v>
      </c>
      <c r="H33" s="23"/>
      <c r="I33" s="3"/>
      <c r="J33" s="9"/>
      <c r="K33" s="9"/>
      <c r="L33" s="9"/>
      <c r="M33" s="9"/>
      <c r="N33" s="9"/>
      <c r="O33" s="9"/>
      <c r="P33" s="9"/>
      <c r="Q33" s="9"/>
      <c r="R33" s="8">
        <f t="shared" si="2"/>
        <v>0</v>
      </c>
      <c r="S33" s="23"/>
      <c r="T33" s="3"/>
      <c r="U33" s="9"/>
      <c r="V33" s="9"/>
      <c r="W33" s="9"/>
      <c r="X33" s="8">
        <f t="shared" si="3"/>
        <v>0</v>
      </c>
      <c r="Y33" s="27"/>
      <c r="Z33" s="26"/>
      <c r="AA33" s="26"/>
      <c r="AB33" s="8">
        <f t="shared" si="4"/>
        <v>0</v>
      </c>
      <c r="AC33" s="18">
        <f t="shared" si="5"/>
        <v>0</v>
      </c>
      <c r="AD33" s="23"/>
      <c r="AE33" s="3"/>
      <c r="AF33" s="8">
        <f t="shared" si="10"/>
        <v>160</v>
      </c>
      <c r="AG33" s="23"/>
      <c r="AH33" s="8">
        <f t="shared" si="9"/>
        <v>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B406-5993-42D3-842D-DE91613DBD63}">
  <dimension ref="A1:L33"/>
  <sheetViews>
    <sheetView workbookViewId="0">
      <selection activeCell="E10" sqref="E10"/>
    </sheetView>
  </sheetViews>
  <sheetFormatPr defaultRowHeight="15" x14ac:dyDescent="0.25"/>
  <cols>
    <col min="1" max="1" width="5.85546875" style="24" customWidth="1"/>
    <col min="2" max="2" width="22.28515625" customWidth="1"/>
    <col min="3" max="3" width="9.85546875" style="36" customWidth="1"/>
    <col min="4" max="6" width="9.140625" style="36"/>
    <col min="7" max="7" width="16.140625" style="36" customWidth="1"/>
    <col min="8" max="8" width="16" style="36" customWidth="1"/>
    <col min="9" max="9" width="13.28515625" style="36" customWidth="1"/>
    <col min="10" max="12" width="9.140625" style="36"/>
  </cols>
  <sheetData>
    <row r="1" spans="1:12" s="39" customFormat="1" ht="28.5" x14ac:dyDescent="0.45">
      <c r="A1" s="45" t="s">
        <v>43</v>
      </c>
      <c r="C1" s="48" t="str">
        <f>Startliste!$A$1</f>
        <v xml:space="preserve">Traditionel Kørsel - </v>
      </c>
      <c r="D1" s="48"/>
      <c r="E1" s="48"/>
      <c r="F1" s="48"/>
      <c r="G1" s="48"/>
      <c r="H1" s="48"/>
      <c r="I1" s="48"/>
      <c r="J1" s="48"/>
      <c r="K1" s="48"/>
      <c r="L1" s="48"/>
    </row>
    <row r="2" spans="1:12" ht="27.75" customHeight="1" x14ac:dyDescent="0.25"/>
    <row r="3" spans="1:12" s="36" customFormat="1" x14ac:dyDescent="0.25">
      <c r="A3" s="53" t="s">
        <v>26</v>
      </c>
      <c r="B3" s="51" t="s">
        <v>27</v>
      </c>
      <c r="C3" s="51" t="s">
        <v>46</v>
      </c>
      <c r="D3" s="51"/>
      <c r="E3" s="51" t="s">
        <v>1</v>
      </c>
      <c r="F3" s="51"/>
      <c r="G3" s="51" t="s">
        <v>2</v>
      </c>
      <c r="H3" s="51"/>
      <c r="I3" s="51"/>
      <c r="J3" s="51"/>
      <c r="K3" s="51" t="s">
        <v>47</v>
      </c>
      <c r="L3" s="51"/>
    </row>
    <row r="4" spans="1:12" s="36" customFormat="1" x14ac:dyDescent="0.25">
      <c r="A4" s="53"/>
      <c r="B4" s="51"/>
      <c r="C4" s="51" t="s">
        <v>44</v>
      </c>
      <c r="D4" s="51" t="s">
        <v>45</v>
      </c>
      <c r="E4" s="51" t="s">
        <v>44</v>
      </c>
      <c r="F4" s="51" t="s">
        <v>45</v>
      </c>
      <c r="G4" s="49" t="s">
        <v>48</v>
      </c>
      <c r="H4" s="49" t="s">
        <v>49</v>
      </c>
      <c r="I4" s="49" t="s">
        <v>50</v>
      </c>
      <c r="J4" s="51" t="s">
        <v>45</v>
      </c>
      <c r="K4" s="51" t="s">
        <v>44</v>
      </c>
      <c r="L4" s="51" t="s">
        <v>45</v>
      </c>
    </row>
    <row r="5" spans="1:12" s="36" customFormat="1" ht="15.75" thickBot="1" x14ac:dyDescent="0.3">
      <c r="A5" s="54"/>
      <c r="B5" s="52"/>
      <c r="C5" s="52"/>
      <c r="D5" s="52"/>
      <c r="E5" s="52"/>
      <c r="F5" s="52"/>
      <c r="G5" s="50"/>
      <c r="H5" s="50"/>
      <c r="I5" s="50"/>
      <c r="J5" s="52"/>
      <c r="K5" s="52"/>
      <c r="L5" s="52"/>
    </row>
    <row r="6" spans="1:12" x14ac:dyDescent="0.25">
      <c r="A6" s="41">
        <f>Beregningsark!A6</f>
        <v>1</v>
      </c>
      <c r="B6" s="40">
        <f>Beregningsark!B6</f>
        <v>0</v>
      </c>
      <c r="C6" s="42">
        <f>Beregningsark!G6</f>
        <v>160</v>
      </c>
      <c r="D6" s="43"/>
      <c r="E6" s="42">
        <f>Beregningsark!R6</f>
        <v>0</v>
      </c>
      <c r="F6" s="43"/>
      <c r="G6" s="42">
        <f>Beregningsark!X6</f>
        <v>0</v>
      </c>
      <c r="H6" s="42">
        <f>Beregningsark!AB6</f>
        <v>0</v>
      </c>
      <c r="I6" s="42">
        <f>Beregningsark!AC6</f>
        <v>0</v>
      </c>
      <c r="J6" s="43"/>
      <c r="K6" s="42">
        <f>Beregningsark!AF6</f>
        <v>160</v>
      </c>
      <c r="L6" s="43"/>
    </row>
    <row r="7" spans="1:12" x14ac:dyDescent="0.25">
      <c r="A7" s="38">
        <f>Beregningsark!A7</f>
        <v>2</v>
      </c>
      <c r="B7" s="8">
        <f>Beregningsark!B7</f>
        <v>0</v>
      </c>
      <c r="C7" s="37">
        <f>Beregningsark!G7</f>
        <v>160</v>
      </c>
      <c r="D7" s="44"/>
      <c r="E7" s="37">
        <f>Beregningsark!R7</f>
        <v>0</v>
      </c>
      <c r="F7" s="44"/>
      <c r="G7" s="37">
        <f>Beregningsark!X7</f>
        <v>0</v>
      </c>
      <c r="H7" s="37">
        <f>Beregningsark!AB7</f>
        <v>0</v>
      </c>
      <c r="I7" s="37">
        <f>Beregningsark!AC7</f>
        <v>0</v>
      </c>
      <c r="J7" s="44"/>
      <c r="K7" s="37">
        <f>Beregningsark!AF7</f>
        <v>160</v>
      </c>
      <c r="L7" s="44"/>
    </row>
    <row r="8" spans="1:12" x14ac:dyDescent="0.25">
      <c r="A8" s="38">
        <f>Beregningsark!A8</f>
        <v>3</v>
      </c>
      <c r="B8" s="8">
        <f>Beregningsark!B8</f>
        <v>0</v>
      </c>
      <c r="C8" s="37">
        <f>Beregningsark!G8</f>
        <v>160</v>
      </c>
      <c r="D8" s="44"/>
      <c r="E8" s="37">
        <f>Beregningsark!R8</f>
        <v>0</v>
      </c>
      <c r="F8" s="44"/>
      <c r="G8" s="37">
        <f>Beregningsark!X8</f>
        <v>0</v>
      </c>
      <c r="H8" s="37">
        <f>Beregningsark!AB8</f>
        <v>0</v>
      </c>
      <c r="I8" s="37">
        <f>Beregningsark!AC8</f>
        <v>0</v>
      </c>
      <c r="J8" s="44"/>
      <c r="K8" s="37">
        <f>Beregningsark!AF8</f>
        <v>160</v>
      </c>
      <c r="L8" s="44"/>
    </row>
    <row r="9" spans="1:12" x14ac:dyDescent="0.25">
      <c r="A9" s="38">
        <f>Beregningsark!A9</f>
        <v>4</v>
      </c>
      <c r="B9" s="8">
        <f>Beregningsark!B9</f>
        <v>0</v>
      </c>
      <c r="C9" s="37">
        <f>Beregningsark!G9</f>
        <v>160</v>
      </c>
      <c r="D9" s="44"/>
      <c r="E9" s="37">
        <f>Beregningsark!R9</f>
        <v>0</v>
      </c>
      <c r="F9" s="44"/>
      <c r="G9" s="37">
        <f>Beregningsark!X9</f>
        <v>0</v>
      </c>
      <c r="H9" s="37">
        <f>Beregningsark!AB9</f>
        <v>0</v>
      </c>
      <c r="I9" s="37">
        <f>Beregningsark!AC9</f>
        <v>0</v>
      </c>
      <c r="J9" s="44"/>
      <c r="K9" s="37">
        <f>Beregningsark!AF9</f>
        <v>160</v>
      </c>
      <c r="L9" s="44"/>
    </row>
    <row r="10" spans="1:12" x14ac:dyDescent="0.25">
      <c r="A10" s="38">
        <f>Beregningsark!A10</f>
        <v>5</v>
      </c>
      <c r="B10" s="8">
        <f>Beregningsark!B10</f>
        <v>0</v>
      </c>
      <c r="C10" s="37">
        <f>Beregningsark!G10</f>
        <v>160</v>
      </c>
      <c r="D10" s="44"/>
      <c r="E10" s="37">
        <f>Beregningsark!R10</f>
        <v>0</v>
      </c>
      <c r="F10" s="44"/>
      <c r="G10" s="37">
        <f>Beregningsark!X10</f>
        <v>0</v>
      </c>
      <c r="H10" s="37">
        <f>Beregningsark!AB10</f>
        <v>0</v>
      </c>
      <c r="I10" s="37">
        <f>Beregningsark!AC10</f>
        <v>0</v>
      </c>
      <c r="J10" s="44"/>
      <c r="K10" s="37">
        <f>Beregningsark!AF10</f>
        <v>160</v>
      </c>
      <c r="L10" s="44"/>
    </row>
    <row r="11" spans="1:12" x14ac:dyDescent="0.25">
      <c r="A11" s="38">
        <f>Beregningsark!A11</f>
        <v>6</v>
      </c>
      <c r="B11" s="8">
        <f>Beregningsark!B11</f>
        <v>0</v>
      </c>
      <c r="C11" s="37">
        <f>Beregningsark!G11</f>
        <v>160</v>
      </c>
      <c r="D11" s="44"/>
      <c r="E11" s="37">
        <f>Beregningsark!R11</f>
        <v>0</v>
      </c>
      <c r="F11" s="44"/>
      <c r="G11" s="37">
        <f>Beregningsark!X11</f>
        <v>0</v>
      </c>
      <c r="H11" s="37">
        <f>Beregningsark!AB11</f>
        <v>0</v>
      </c>
      <c r="I11" s="37">
        <f>Beregningsark!AC11</f>
        <v>0</v>
      </c>
      <c r="J11" s="44"/>
      <c r="K11" s="37">
        <f>Beregningsark!AF11</f>
        <v>160</v>
      </c>
      <c r="L11" s="44"/>
    </row>
    <row r="12" spans="1:12" x14ac:dyDescent="0.25">
      <c r="A12" s="38">
        <f>Beregningsark!A12</f>
        <v>7</v>
      </c>
      <c r="B12" s="8">
        <f>Beregningsark!B12</f>
        <v>0</v>
      </c>
      <c r="C12" s="37">
        <f>Beregningsark!G12</f>
        <v>160</v>
      </c>
      <c r="D12" s="44"/>
      <c r="E12" s="37">
        <f>Beregningsark!R12</f>
        <v>0</v>
      </c>
      <c r="F12" s="44"/>
      <c r="G12" s="37">
        <f>Beregningsark!X12</f>
        <v>0</v>
      </c>
      <c r="H12" s="37">
        <f>Beregningsark!AB12</f>
        <v>0</v>
      </c>
      <c r="I12" s="37">
        <f>Beregningsark!AC12</f>
        <v>0</v>
      </c>
      <c r="J12" s="44"/>
      <c r="K12" s="37">
        <f>Beregningsark!AF12</f>
        <v>160</v>
      </c>
      <c r="L12" s="44"/>
    </row>
    <row r="13" spans="1:12" x14ac:dyDescent="0.25">
      <c r="A13" s="38">
        <f>Beregningsark!A13</f>
        <v>8</v>
      </c>
      <c r="B13" s="8">
        <f>Beregningsark!B13</f>
        <v>0</v>
      </c>
      <c r="C13" s="37">
        <f>Beregningsark!G13</f>
        <v>160</v>
      </c>
      <c r="D13" s="44"/>
      <c r="E13" s="37">
        <f>Beregningsark!R13</f>
        <v>0</v>
      </c>
      <c r="F13" s="44"/>
      <c r="G13" s="37">
        <f>Beregningsark!X13</f>
        <v>0</v>
      </c>
      <c r="H13" s="37">
        <f>Beregningsark!AB13</f>
        <v>0</v>
      </c>
      <c r="I13" s="37">
        <f>Beregningsark!AC13</f>
        <v>0</v>
      </c>
      <c r="J13" s="44"/>
      <c r="K13" s="37">
        <f>Beregningsark!AF13</f>
        <v>160</v>
      </c>
      <c r="L13" s="44"/>
    </row>
    <row r="14" spans="1:12" x14ac:dyDescent="0.25">
      <c r="A14" s="38">
        <f>Beregningsark!A14</f>
        <v>9</v>
      </c>
      <c r="B14" s="8">
        <f>Beregningsark!B14</f>
        <v>0</v>
      </c>
      <c r="C14" s="37">
        <f>Beregningsark!G14</f>
        <v>160</v>
      </c>
      <c r="D14" s="44"/>
      <c r="E14" s="37">
        <f>Beregningsark!R14</f>
        <v>0</v>
      </c>
      <c r="F14" s="44"/>
      <c r="G14" s="37">
        <f>Beregningsark!X14</f>
        <v>0</v>
      </c>
      <c r="H14" s="37">
        <f>Beregningsark!AB14</f>
        <v>0</v>
      </c>
      <c r="I14" s="37">
        <f>Beregningsark!AC14</f>
        <v>0</v>
      </c>
      <c r="J14" s="44"/>
      <c r="K14" s="37">
        <f>Beregningsark!AF14</f>
        <v>160</v>
      </c>
      <c r="L14" s="44"/>
    </row>
    <row r="15" spans="1:12" x14ac:dyDescent="0.25">
      <c r="A15" s="38">
        <f>Beregningsark!A15</f>
        <v>10</v>
      </c>
      <c r="B15" s="8">
        <f>Beregningsark!B15</f>
        <v>0</v>
      </c>
      <c r="C15" s="37">
        <f>Beregningsark!G15</f>
        <v>160</v>
      </c>
      <c r="D15" s="44"/>
      <c r="E15" s="37">
        <f>Beregningsark!R15</f>
        <v>0</v>
      </c>
      <c r="F15" s="44"/>
      <c r="G15" s="37">
        <f>Beregningsark!X15</f>
        <v>0</v>
      </c>
      <c r="H15" s="37">
        <f>Beregningsark!AB15</f>
        <v>0</v>
      </c>
      <c r="I15" s="37">
        <f>Beregningsark!AC15</f>
        <v>0</v>
      </c>
      <c r="J15" s="44"/>
      <c r="K15" s="37">
        <f>Beregningsark!AF15</f>
        <v>160</v>
      </c>
      <c r="L15" s="44"/>
    </row>
    <row r="16" spans="1:12" x14ac:dyDescent="0.25">
      <c r="A16" s="38">
        <f>Beregningsark!A16</f>
        <v>11</v>
      </c>
      <c r="B16" s="8">
        <f>Beregningsark!B16</f>
        <v>0</v>
      </c>
      <c r="C16" s="37">
        <f>Beregningsark!G16</f>
        <v>160</v>
      </c>
      <c r="D16" s="44"/>
      <c r="E16" s="37">
        <f>Beregningsark!R16</f>
        <v>0</v>
      </c>
      <c r="F16" s="44"/>
      <c r="G16" s="37">
        <f>Beregningsark!X16</f>
        <v>0</v>
      </c>
      <c r="H16" s="37">
        <f>Beregningsark!AB16</f>
        <v>0</v>
      </c>
      <c r="I16" s="37">
        <f>Beregningsark!AC16</f>
        <v>0</v>
      </c>
      <c r="J16" s="44"/>
      <c r="K16" s="37">
        <f>Beregningsark!AF16</f>
        <v>160</v>
      </c>
      <c r="L16" s="44"/>
    </row>
    <row r="17" spans="1:12" x14ac:dyDescent="0.25">
      <c r="A17" s="38">
        <f>Beregningsark!A17</f>
        <v>12</v>
      </c>
      <c r="B17" s="8">
        <f>Beregningsark!B17</f>
        <v>0</v>
      </c>
      <c r="C17" s="37">
        <f>Beregningsark!G17</f>
        <v>160</v>
      </c>
      <c r="D17" s="44"/>
      <c r="E17" s="37">
        <f>Beregningsark!R17</f>
        <v>0</v>
      </c>
      <c r="F17" s="44"/>
      <c r="G17" s="37">
        <f>Beregningsark!X17</f>
        <v>0</v>
      </c>
      <c r="H17" s="37">
        <f>Beregningsark!AB17</f>
        <v>0</v>
      </c>
      <c r="I17" s="37">
        <f>Beregningsark!AC17</f>
        <v>0</v>
      </c>
      <c r="J17" s="44"/>
      <c r="K17" s="37">
        <f>Beregningsark!AF17</f>
        <v>160</v>
      </c>
      <c r="L17" s="44"/>
    </row>
    <row r="18" spans="1:12" x14ac:dyDescent="0.25">
      <c r="A18" s="38">
        <f>Beregningsark!A18</f>
        <v>13</v>
      </c>
      <c r="B18" s="8">
        <f>Beregningsark!B18</f>
        <v>0</v>
      </c>
      <c r="C18" s="37">
        <f>Beregningsark!G18</f>
        <v>160</v>
      </c>
      <c r="D18" s="44"/>
      <c r="E18" s="37">
        <f>Beregningsark!R18</f>
        <v>0</v>
      </c>
      <c r="F18" s="44"/>
      <c r="G18" s="37">
        <f>Beregningsark!X18</f>
        <v>0</v>
      </c>
      <c r="H18" s="37">
        <f>Beregningsark!AB18</f>
        <v>0</v>
      </c>
      <c r="I18" s="37">
        <f>Beregningsark!AC18</f>
        <v>0</v>
      </c>
      <c r="J18" s="44"/>
      <c r="K18" s="37">
        <f>Beregningsark!AF18</f>
        <v>160</v>
      </c>
      <c r="L18" s="44"/>
    </row>
    <row r="19" spans="1:12" x14ac:dyDescent="0.25">
      <c r="A19" s="38">
        <f>Beregningsark!A19</f>
        <v>14</v>
      </c>
      <c r="B19" s="8">
        <f>Beregningsark!B19</f>
        <v>0</v>
      </c>
      <c r="C19" s="37">
        <f>Beregningsark!G19</f>
        <v>160</v>
      </c>
      <c r="D19" s="44"/>
      <c r="E19" s="37">
        <f>Beregningsark!R19</f>
        <v>0</v>
      </c>
      <c r="F19" s="44"/>
      <c r="G19" s="37">
        <f>Beregningsark!X19</f>
        <v>0</v>
      </c>
      <c r="H19" s="37">
        <f>Beregningsark!AB19</f>
        <v>0</v>
      </c>
      <c r="I19" s="37">
        <f>Beregningsark!AC19</f>
        <v>0</v>
      </c>
      <c r="J19" s="44"/>
      <c r="K19" s="37">
        <f>Beregningsark!AF19</f>
        <v>160</v>
      </c>
      <c r="L19" s="44"/>
    </row>
    <row r="20" spans="1:12" x14ac:dyDescent="0.25">
      <c r="A20" s="38">
        <f>Beregningsark!A20</f>
        <v>15</v>
      </c>
      <c r="B20" s="8">
        <f>Beregningsark!B20</f>
        <v>0</v>
      </c>
      <c r="C20" s="37">
        <f>Beregningsark!G20</f>
        <v>160</v>
      </c>
      <c r="D20" s="44"/>
      <c r="E20" s="37">
        <f>Beregningsark!R20</f>
        <v>0</v>
      </c>
      <c r="F20" s="44"/>
      <c r="G20" s="37">
        <f>Beregningsark!X20</f>
        <v>0</v>
      </c>
      <c r="H20" s="37">
        <f>Beregningsark!AB20</f>
        <v>0</v>
      </c>
      <c r="I20" s="37">
        <f>Beregningsark!AC20</f>
        <v>0</v>
      </c>
      <c r="J20" s="44"/>
      <c r="K20" s="37">
        <f>Beregningsark!AF20</f>
        <v>160</v>
      </c>
      <c r="L20" s="44"/>
    </row>
    <row r="21" spans="1:12" x14ac:dyDescent="0.25">
      <c r="A21" s="38">
        <f>Beregningsark!A21</f>
        <v>16</v>
      </c>
      <c r="B21" s="8">
        <f>Beregningsark!B21</f>
        <v>0</v>
      </c>
      <c r="C21" s="37">
        <f>Beregningsark!G21</f>
        <v>160</v>
      </c>
      <c r="D21" s="44"/>
      <c r="E21" s="37">
        <f>Beregningsark!R21</f>
        <v>0</v>
      </c>
      <c r="F21" s="44"/>
      <c r="G21" s="37">
        <f>Beregningsark!X21</f>
        <v>0</v>
      </c>
      <c r="H21" s="37">
        <f>Beregningsark!AB21</f>
        <v>0</v>
      </c>
      <c r="I21" s="37">
        <f>Beregningsark!AC21</f>
        <v>0</v>
      </c>
      <c r="J21" s="44"/>
      <c r="K21" s="37">
        <f>Beregningsark!AF21</f>
        <v>160</v>
      </c>
      <c r="L21" s="44"/>
    </row>
    <row r="22" spans="1:12" x14ac:dyDescent="0.25">
      <c r="A22" s="38">
        <f>Beregningsark!A22</f>
        <v>17</v>
      </c>
      <c r="B22" s="8">
        <f>Beregningsark!B22</f>
        <v>0</v>
      </c>
      <c r="C22" s="37">
        <f>Beregningsark!G22</f>
        <v>160</v>
      </c>
      <c r="D22" s="44"/>
      <c r="E22" s="37">
        <f>Beregningsark!R22</f>
        <v>0</v>
      </c>
      <c r="F22" s="44"/>
      <c r="G22" s="37">
        <f>Beregningsark!X22</f>
        <v>0</v>
      </c>
      <c r="H22" s="37">
        <f>Beregningsark!AB22</f>
        <v>0</v>
      </c>
      <c r="I22" s="37">
        <f>Beregningsark!AC22</f>
        <v>0</v>
      </c>
      <c r="J22" s="44"/>
      <c r="K22" s="37">
        <f>Beregningsark!AF22</f>
        <v>160</v>
      </c>
      <c r="L22" s="44"/>
    </row>
    <row r="23" spans="1:12" x14ac:dyDescent="0.25">
      <c r="A23" s="38">
        <f>Beregningsark!A23</f>
        <v>18</v>
      </c>
      <c r="B23" s="8">
        <f>Beregningsark!B23</f>
        <v>0</v>
      </c>
      <c r="C23" s="37">
        <f>Beregningsark!G23</f>
        <v>160</v>
      </c>
      <c r="D23" s="44"/>
      <c r="E23" s="37">
        <f>Beregningsark!R23</f>
        <v>0</v>
      </c>
      <c r="F23" s="44"/>
      <c r="G23" s="37">
        <f>Beregningsark!X23</f>
        <v>0</v>
      </c>
      <c r="H23" s="37">
        <f>Beregningsark!AB23</f>
        <v>0</v>
      </c>
      <c r="I23" s="37">
        <f>Beregningsark!AC23</f>
        <v>0</v>
      </c>
      <c r="J23" s="44"/>
      <c r="K23" s="37">
        <f>Beregningsark!AF23</f>
        <v>160</v>
      </c>
      <c r="L23" s="44"/>
    </row>
    <row r="24" spans="1:12" x14ac:dyDescent="0.25">
      <c r="A24" s="38">
        <f>Beregningsark!A24</f>
        <v>19</v>
      </c>
      <c r="B24" s="8">
        <f>Beregningsark!B24</f>
        <v>0</v>
      </c>
      <c r="C24" s="37">
        <f>Beregningsark!G24</f>
        <v>160</v>
      </c>
      <c r="D24" s="44"/>
      <c r="E24" s="37">
        <f>Beregningsark!R24</f>
        <v>0</v>
      </c>
      <c r="F24" s="44"/>
      <c r="G24" s="37">
        <f>Beregningsark!X24</f>
        <v>0</v>
      </c>
      <c r="H24" s="37">
        <f>Beregningsark!AB24</f>
        <v>0</v>
      </c>
      <c r="I24" s="37">
        <f>Beregningsark!AC24</f>
        <v>0</v>
      </c>
      <c r="J24" s="44"/>
      <c r="K24" s="37">
        <f>Beregningsark!AF24</f>
        <v>160</v>
      </c>
      <c r="L24" s="44"/>
    </row>
    <row r="25" spans="1:12" x14ac:dyDescent="0.25">
      <c r="A25" s="38">
        <f>Beregningsark!A25</f>
        <v>20</v>
      </c>
      <c r="B25" s="8">
        <f>Beregningsark!B25</f>
        <v>0</v>
      </c>
      <c r="C25" s="37">
        <f>Beregningsark!G25</f>
        <v>160</v>
      </c>
      <c r="D25" s="44"/>
      <c r="E25" s="37">
        <f>Beregningsark!R25</f>
        <v>0</v>
      </c>
      <c r="F25" s="44"/>
      <c r="G25" s="37">
        <f>Beregningsark!X25</f>
        <v>0</v>
      </c>
      <c r="H25" s="37">
        <f>Beregningsark!AB25</f>
        <v>0</v>
      </c>
      <c r="I25" s="37">
        <f>Beregningsark!AC25</f>
        <v>0</v>
      </c>
      <c r="J25" s="44"/>
      <c r="K25" s="37">
        <f>Beregningsark!AF25</f>
        <v>160</v>
      </c>
      <c r="L25" s="44"/>
    </row>
    <row r="26" spans="1:12" x14ac:dyDescent="0.25">
      <c r="A26" s="38">
        <f>Beregningsark!A26</f>
        <v>21</v>
      </c>
      <c r="B26" s="8">
        <f>Beregningsark!B26</f>
        <v>0</v>
      </c>
      <c r="C26" s="37">
        <f>Beregningsark!G26</f>
        <v>160</v>
      </c>
      <c r="D26" s="44"/>
      <c r="E26" s="37">
        <f>Beregningsark!R26</f>
        <v>0</v>
      </c>
      <c r="F26" s="44"/>
      <c r="G26" s="37">
        <f>Beregningsark!X26</f>
        <v>0</v>
      </c>
      <c r="H26" s="37">
        <f>Beregningsark!AB26</f>
        <v>0</v>
      </c>
      <c r="I26" s="37">
        <f>Beregningsark!AC26</f>
        <v>0</v>
      </c>
      <c r="J26" s="44"/>
      <c r="K26" s="37">
        <f>Beregningsark!AF26</f>
        <v>160</v>
      </c>
      <c r="L26" s="44"/>
    </row>
    <row r="27" spans="1:12" x14ac:dyDescent="0.25">
      <c r="A27" s="38">
        <f>Beregningsark!A27</f>
        <v>22</v>
      </c>
      <c r="B27" s="8">
        <f>Beregningsark!B27</f>
        <v>0</v>
      </c>
      <c r="C27" s="37">
        <f>Beregningsark!G27</f>
        <v>160</v>
      </c>
      <c r="D27" s="44"/>
      <c r="E27" s="37">
        <f>Beregningsark!R27</f>
        <v>0</v>
      </c>
      <c r="F27" s="44"/>
      <c r="G27" s="37">
        <f>Beregningsark!X27</f>
        <v>0</v>
      </c>
      <c r="H27" s="37">
        <f>Beregningsark!AB27</f>
        <v>0</v>
      </c>
      <c r="I27" s="37">
        <f>Beregningsark!AC27</f>
        <v>0</v>
      </c>
      <c r="J27" s="44"/>
      <c r="K27" s="37">
        <f>Beregningsark!AF27</f>
        <v>160</v>
      </c>
      <c r="L27" s="44"/>
    </row>
    <row r="28" spans="1:12" x14ac:dyDescent="0.25">
      <c r="A28" s="38">
        <f>Beregningsark!A28</f>
        <v>23</v>
      </c>
      <c r="B28" s="8">
        <f>Beregningsark!B28</f>
        <v>0</v>
      </c>
      <c r="C28" s="37">
        <f>Beregningsark!G28</f>
        <v>160</v>
      </c>
      <c r="D28" s="44"/>
      <c r="E28" s="37">
        <f>Beregningsark!R28</f>
        <v>0</v>
      </c>
      <c r="F28" s="44"/>
      <c r="G28" s="37">
        <f>Beregningsark!X28</f>
        <v>0</v>
      </c>
      <c r="H28" s="37">
        <f>Beregningsark!AB28</f>
        <v>0</v>
      </c>
      <c r="I28" s="37">
        <f>Beregningsark!AC28</f>
        <v>0</v>
      </c>
      <c r="J28" s="44"/>
      <c r="K28" s="37">
        <f>Beregningsark!AF28</f>
        <v>160</v>
      </c>
      <c r="L28" s="44"/>
    </row>
    <row r="29" spans="1:12" x14ac:dyDescent="0.25">
      <c r="A29" s="38">
        <f>Beregningsark!A29</f>
        <v>24</v>
      </c>
      <c r="B29" s="8">
        <f>Beregningsark!B29</f>
        <v>0</v>
      </c>
      <c r="C29" s="37">
        <f>Beregningsark!G29</f>
        <v>160</v>
      </c>
      <c r="D29" s="44"/>
      <c r="E29" s="37">
        <f>Beregningsark!R29</f>
        <v>0</v>
      </c>
      <c r="F29" s="44"/>
      <c r="G29" s="37">
        <f>Beregningsark!X29</f>
        <v>0</v>
      </c>
      <c r="H29" s="37">
        <f>Beregningsark!AB29</f>
        <v>0</v>
      </c>
      <c r="I29" s="37">
        <f>Beregningsark!AC29</f>
        <v>0</v>
      </c>
      <c r="J29" s="44"/>
      <c r="K29" s="37">
        <f>Beregningsark!AF29</f>
        <v>160</v>
      </c>
      <c r="L29" s="44"/>
    </row>
    <row r="30" spans="1:12" x14ac:dyDescent="0.25">
      <c r="A30" s="38">
        <f>Beregningsark!A30</f>
        <v>25</v>
      </c>
      <c r="B30" s="8">
        <f>Beregningsark!B30</f>
        <v>0</v>
      </c>
      <c r="C30" s="37">
        <f>Beregningsark!G30</f>
        <v>160</v>
      </c>
      <c r="D30" s="44"/>
      <c r="E30" s="37">
        <f>Beregningsark!R30</f>
        <v>0</v>
      </c>
      <c r="F30" s="44"/>
      <c r="G30" s="37">
        <f>Beregningsark!X30</f>
        <v>0</v>
      </c>
      <c r="H30" s="37">
        <f>Beregningsark!AB30</f>
        <v>0</v>
      </c>
      <c r="I30" s="37">
        <f>Beregningsark!AC30</f>
        <v>0</v>
      </c>
      <c r="J30" s="44"/>
      <c r="K30" s="37">
        <f>Beregningsark!AF30</f>
        <v>160</v>
      </c>
      <c r="L30" s="44"/>
    </row>
    <row r="31" spans="1:12" x14ac:dyDescent="0.25">
      <c r="A31" s="38">
        <f>Beregningsark!A31</f>
        <v>26</v>
      </c>
      <c r="B31" s="8">
        <f>Beregningsark!B31</f>
        <v>0</v>
      </c>
      <c r="C31" s="37">
        <f>Beregningsark!G31</f>
        <v>160</v>
      </c>
      <c r="D31" s="44"/>
      <c r="E31" s="37">
        <f>Beregningsark!R31</f>
        <v>0</v>
      </c>
      <c r="F31" s="44"/>
      <c r="G31" s="37">
        <f>Beregningsark!X31</f>
        <v>0</v>
      </c>
      <c r="H31" s="37">
        <f>Beregningsark!AB31</f>
        <v>0</v>
      </c>
      <c r="I31" s="37">
        <f>Beregningsark!AC31</f>
        <v>0</v>
      </c>
      <c r="J31" s="44"/>
      <c r="K31" s="37">
        <f>Beregningsark!AF31</f>
        <v>160</v>
      </c>
      <c r="L31" s="44"/>
    </row>
    <row r="32" spans="1:12" x14ac:dyDescent="0.25">
      <c r="A32" s="38">
        <f>Beregningsark!A32</f>
        <v>27</v>
      </c>
      <c r="B32" s="8">
        <f>Beregningsark!B32</f>
        <v>0</v>
      </c>
      <c r="C32" s="37">
        <f>Beregningsark!G32</f>
        <v>160</v>
      </c>
      <c r="D32" s="44"/>
      <c r="E32" s="37">
        <f>Beregningsark!R32</f>
        <v>0</v>
      </c>
      <c r="F32" s="44"/>
      <c r="G32" s="37">
        <f>Beregningsark!X32</f>
        <v>0</v>
      </c>
      <c r="H32" s="37">
        <f>Beregningsark!AB32</f>
        <v>0</v>
      </c>
      <c r="I32" s="37">
        <f>Beregningsark!AC32</f>
        <v>0</v>
      </c>
      <c r="J32" s="44"/>
      <c r="K32" s="37">
        <f>Beregningsark!AF32</f>
        <v>160</v>
      </c>
      <c r="L32" s="44"/>
    </row>
    <row r="33" spans="1:12" x14ac:dyDescent="0.25">
      <c r="A33" s="38">
        <f>Beregningsark!A33</f>
        <v>28</v>
      </c>
      <c r="B33" s="8">
        <f>Beregningsark!B33</f>
        <v>0</v>
      </c>
      <c r="C33" s="37">
        <f>Beregningsark!G33</f>
        <v>160</v>
      </c>
      <c r="D33" s="44"/>
      <c r="E33" s="37">
        <f>Beregningsark!R33</f>
        <v>0</v>
      </c>
      <c r="F33" s="44"/>
      <c r="G33" s="37">
        <f>Beregningsark!X33</f>
        <v>0</v>
      </c>
      <c r="H33" s="37">
        <f>Beregningsark!AB33</f>
        <v>0</v>
      </c>
      <c r="I33" s="37">
        <f>Beregningsark!AC33</f>
        <v>0</v>
      </c>
      <c r="J33" s="44"/>
      <c r="K33" s="37">
        <f>Beregningsark!AF33</f>
        <v>160</v>
      </c>
      <c r="L33" s="44"/>
    </row>
  </sheetData>
  <mergeCells count="17">
    <mergeCell ref="A3:A5"/>
    <mergeCell ref="B3:B5"/>
    <mergeCell ref="C4:C5"/>
    <mergeCell ref="D4:D5"/>
    <mergeCell ref="E4:E5"/>
    <mergeCell ref="C1:L1"/>
    <mergeCell ref="G4:G5"/>
    <mergeCell ref="H4:H5"/>
    <mergeCell ref="I4:I5"/>
    <mergeCell ref="C3:D3"/>
    <mergeCell ref="E3:F3"/>
    <mergeCell ref="F4:F5"/>
    <mergeCell ref="K4:K5"/>
    <mergeCell ref="G3:J3"/>
    <mergeCell ref="L4:L5"/>
    <mergeCell ref="J4:J5"/>
    <mergeCell ref="K3:L3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1629-F2CC-42A2-9A39-65AC9933A44E}">
  <dimension ref="B2:H10"/>
  <sheetViews>
    <sheetView tabSelected="1" workbookViewId="0">
      <selection activeCell="H18" sqref="H18"/>
    </sheetView>
  </sheetViews>
  <sheetFormatPr defaultRowHeight="15" x14ac:dyDescent="0.25"/>
  <cols>
    <col min="1" max="1" width="5.28515625" customWidth="1"/>
    <col min="2" max="2" width="11" customWidth="1"/>
    <col min="3" max="3" width="9.140625" customWidth="1"/>
    <col min="8" max="8" width="15.42578125" customWidth="1"/>
  </cols>
  <sheetData>
    <row r="2" spans="2:8" x14ac:dyDescent="0.25">
      <c r="B2" t="s">
        <v>59</v>
      </c>
    </row>
    <row r="4" spans="2:8" x14ac:dyDescent="0.25">
      <c r="B4" t="s">
        <v>58</v>
      </c>
      <c r="C4" s="55">
        <v>13.4</v>
      </c>
      <c r="D4" t="s">
        <v>57</v>
      </c>
    </row>
    <row r="6" spans="2:8" ht="75" customHeight="1" x14ac:dyDescent="0.25">
      <c r="B6" s="56"/>
      <c r="C6" s="71"/>
      <c r="D6" s="64" t="s">
        <v>55</v>
      </c>
      <c r="E6" s="56"/>
      <c r="F6" s="56"/>
      <c r="G6" s="56"/>
      <c r="H6" s="61" t="s">
        <v>56</v>
      </c>
    </row>
    <row r="7" spans="2:8" ht="15.75" thickBot="1" x14ac:dyDescent="0.3">
      <c r="B7" s="70"/>
      <c r="C7" s="72"/>
      <c r="D7" s="65">
        <v>7</v>
      </c>
      <c r="E7" s="59">
        <v>9</v>
      </c>
      <c r="F7" s="59">
        <v>11</v>
      </c>
      <c r="G7" s="59">
        <v>13</v>
      </c>
      <c r="H7" s="60">
        <v>10</v>
      </c>
    </row>
    <row r="8" spans="2:8" x14ac:dyDescent="0.25">
      <c r="B8" s="69" t="s">
        <v>54</v>
      </c>
      <c r="C8" s="66" t="s">
        <v>51</v>
      </c>
      <c r="D8" s="62">
        <f>((D9*86400)-60)/86400</f>
        <v>7.9067460317460328E-2</v>
      </c>
      <c r="E8" s="58">
        <f t="shared" ref="E8:H8" si="0">((E9*86400)-60)/86400</f>
        <v>6.1342592592592601E-2</v>
      </c>
      <c r="F8" s="58">
        <f t="shared" si="0"/>
        <v>5.0063131313131316E-2</v>
      </c>
      <c r="G8" s="58">
        <f t="shared" si="0"/>
        <v>4.2254273504273514E-2</v>
      </c>
      <c r="H8" s="58">
        <f t="shared" si="0"/>
        <v>5.513888888888889E-2</v>
      </c>
    </row>
    <row r="9" spans="2:8" x14ac:dyDescent="0.25">
      <c r="B9" s="68"/>
      <c r="C9" s="67" t="s">
        <v>53</v>
      </c>
      <c r="D9" s="63">
        <f>($C$4/D7*60*60)/86400</f>
        <v>7.976190476190477E-2</v>
      </c>
      <c r="E9" s="57">
        <f>($C$4/E7*60*60)/86400</f>
        <v>6.203703703703705E-2</v>
      </c>
      <c r="F9" s="57">
        <f>($C$4/F7*60*60)/86400</f>
        <v>5.0757575757575765E-2</v>
      </c>
      <c r="G9" s="57">
        <f>($C$4/G7*60*60)/86400</f>
        <v>4.2948717948717956E-2</v>
      </c>
      <c r="H9" s="57">
        <f>($C$4/H7*60*60)/86400</f>
        <v>5.5833333333333332E-2</v>
      </c>
    </row>
    <row r="10" spans="2:8" x14ac:dyDescent="0.25">
      <c r="B10" s="68"/>
      <c r="C10" s="67" t="s">
        <v>52</v>
      </c>
      <c r="D10" s="63">
        <f>((D9*86400)+60)/86400</f>
        <v>8.0456349206349212E-2</v>
      </c>
      <c r="E10" s="57">
        <f t="shared" ref="E10:H10" si="1">((E9*86400)+60)/86400</f>
        <v>6.2731481481481485E-2</v>
      </c>
      <c r="F10" s="57">
        <f t="shared" si="1"/>
        <v>5.1452020202020207E-2</v>
      </c>
      <c r="G10" s="57">
        <f t="shared" si="1"/>
        <v>4.3643162393162398E-2</v>
      </c>
      <c r="H10" s="57">
        <f t="shared" si="1"/>
        <v>5.6527777777777781E-2</v>
      </c>
    </row>
  </sheetData>
  <mergeCells count="3">
    <mergeCell ref="D6:G6"/>
    <mergeCell ref="B8:B10"/>
    <mergeCell ref="B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Startliste</vt:lpstr>
      <vt:lpstr>Beregningsark</vt:lpstr>
      <vt:lpstr>Resultat</vt:lpstr>
      <vt:lpstr>Tid rute udregning</vt:lpstr>
      <vt:lpstr>Resultat!Udskriftsområde</vt:lpstr>
      <vt:lpstr>Startliste!Udskriftsområde</vt:lpstr>
    </vt:vector>
  </TitlesOfParts>
  <Company>Vejle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Horsbøl Nielsen</dc:creator>
  <cp:lastModifiedBy>Kersti Fey Jessen</cp:lastModifiedBy>
  <cp:lastPrinted>2023-10-19T14:41:31Z</cp:lastPrinted>
  <dcterms:created xsi:type="dcterms:W3CDTF">2018-08-23T11:21:34Z</dcterms:created>
  <dcterms:modified xsi:type="dcterms:W3CDTF">2025-05-15T18:36:30Z</dcterms:modified>
</cp:coreProperties>
</file>